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92B3" lockStructure="1"/>
  <bookViews>
    <workbookView xWindow="0" yWindow="0" windowWidth="22260" windowHeight="12645"/>
  </bookViews>
  <sheets>
    <sheet name="機能要件" sheetId="11" r:id="rId1"/>
    <sheet name="Sheet1" sheetId="12" state="hidden" r:id="rId2"/>
    <sheet name="機能要件 (2)" sheetId="13" state="hidden" r:id="rId3"/>
  </sheets>
  <definedNames>
    <definedName name="_xlnm._FilterDatabase" localSheetId="0" hidden="1">機能要件!$B$10:$D$228</definedName>
    <definedName name="_xlnm._FilterDatabase" localSheetId="2" hidden="1">'機能要件 (2)'!$B$5:$D$223</definedName>
    <definedName name="_xlnm.Print_Area" localSheetId="0">機能要件!$A$1:$G$228</definedName>
    <definedName name="_xlnm.Print_Area" localSheetId="2">'機能要件 (2)'!$A$1:$H$223</definedName>
    <definedName name="_xlnm.Print_Titles" localSheetId="0">機能要件!$9:$10</definedName>
    <definedName name="_xlnm.Print_Titles" localSheetId="2">'機能要件 (2)'!$4:$5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4" i="13" l="1"/>
  <c r="G3" i="13" s="1"/>
  <c r="G2" i="13" l="1"/>
  <c r="E7" i="13" l="1"/>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6" i="13"/>
  <c r="E6" i="13"/>
  <c r="E225" i="13" s="1"/>
  <c r="G225" i="13" s="1"/>
  <c r="D224" i="13"/>
  <c r="E228" i="13" l="1"/>
  <c r="G228" i="13" s="1"/>
  <c r="F224" i="13"/>
  <c r="E226" i="13"/>
  <c r="G226" i="13" s="1"/>
  <c r="E227" i="13"/>
  <c r="G227" i="13" s="1"/>
  <c r="H186" i="11"/>
  <c r="H83" i="11"/>
  <c r="H217" i="11"/>
  <c r="H84" i="11"/>
  <c r="H157" i="11"/>
  <c r="H171" i="11"/>
  <c r="H170" i="11"/>
  <c r="H172" i="11"/>
  <c r="H106" i="11"/>
  <c r="H220" i="11"/>
  <c r="H161" i="11"/>
  <c r="H33" i="11"/>
  <c r="H65" i="11"/>
  <c r="H155" i="11"/>
  <c r="H149" i="11"/>
  <c r="H137" i="11"/>
  <c r="H93" i="11"/>
  <c r="H201" i="11"/>
  <c r="H139" i="11"/>
  <c r="H100" i="11"/>
  <c r="H168" i="11"/>
  <c r="H89" i="11"/>
  <c r="H213" i="11"/>
  <c r="H219" i="11"/>
  <c r="H51" i="11"/>
  <c r="H90" i="11"/>
  <c r="H20" i="11"/>
  <c r="H61" i="11"/>
  <c r="H225" i="11"/>
  <c r="H32" i="11"/>
  <c r="H36" i="11"/>
  <c r="H24" i="11"/>
  <c r="H26" i="11"/>
  <c r="H166" i="11"/>
  <c r="H193" i="11"/>
  <c r="H79" i="11"/>
  <c r="H198" i="11"/>
  <c r="H17" i="11"/>
  <c r="H117" i="11"/>
  <c r="H159" i="11"/>
  <c r="H212" i="11"/>
  <c r="H86" i="11"/>
  <c r="H11" i="11"/>
  <c r="H98" i="11"/>
  <c r="H18" i="11"/>
  <c r="H52" i="11"/>
  <c r="H113" i="11"/>
  <c r="H23" i="11"/>
  <c r="H53" i="11"/>
  <c r="H124" i="11"/>
  <c r="H75" i="11"/>
  <c r="H77" i="11"/>
  <c r="H180" i="11"/>
  <c r="H174" i="11"/>
  <c r="H183" i="11"/>
  <c r="H37" i="11"/>
  <c r="H87" i="11"/>
  <c r="H179" i="11"/>
  <c r="H184" i="11"/>
  <c r="H105" i="11"/>
  <c r="H71" i="11"/>
  <c r="H194" i="11"/>
  <c r="H227" i="11"/>
  <c r="H147" i="11"/>
  <c r="H16" i="11"/>
  <c r="H104" i="11"/>
  <c r="H160" i="11"/>
  <c r="H146" i="11"/>
  <c r="H108" i="11"/>
  <c r="H187" i="11"/>
  <c r="H208" i="11"/>
  <c r="H210" i="11"/>
  <c r="H60" i="11"/>
  <c r="H167" i="11"/>
  <c r="H134" i="11"/>
  <c r="H99" i="11"/>
  <c r="H109" i="11"/>
  <c r="H91" i="11"/>
  <c r="H205" i="11"/>
  <c r="H101" i="11"/>
  <c r="H221" i="11"/>
  <c r="H120" i="11"/>
  <c r="H55" i="11"/>
  <c r="H25" i="11"/>
  <c r="H21" i="11"/>
  <c r="H92" i="11"/>
  <c r="H196" i="11"/>
  <c r="H41" i="11"/>
  <c r="H115" i="11"/>
  <c r="H132" i="11"/>
  <c r="H126" i="11"/>
  <c r="H203" i="11"/>
  <c r="H211" i="11"/>
  <c r="H45" i="11"/>
  <c r="H81" i="11"/>
  <c r="H165" i="11"/>
  <c r="H95" i="11"/>
  <c r="H223" i="11"/>
  <c r="H102" i="11"/>
  <c r="H40" i="11"/>
  <c r="H202" i="11"/>
  <c r="H141" i="11"/>
  <c r="H28" i="11"/>
  <c r="H224" i="11"/>
  <c r="H226" i="11"/>
  <c r="H162" i="11"/>
  <c r="H138" i="11"/>
  <c r="H110" i="11"/>
  <c r="H49" i="11"/>
  <c r="H191" i="11"/>
  <c r="H13" i="11"/>
  <c r="H181" i="11"/>
  <c r="H173" i="11"/>
  <c r="H182" i="11"/>
  <c r="H188" i="11"/>
  <c r="H154" i="11"/>
  <c r="H192" i="11"/>
  <c r="H199" i="11"/>
  <c r="H121" i="11"/>
  <c r="H85" i="11"/>
  <c r="H68" i="11"/>
  <c r="H209" i="11"/>
  <c r="H31" i="11"/>
  <c r="H42" i="11"/>
  <c r="H144" i="11"/>
  <c r="H43" i="11"/>
  <c r="H35" i="11"/>
  <c r="H47" i="11"/>
  <c r="H215" i="11"/>
  <c r="H228" i="11"/>
  <c r="H82" i="11"/>
  <c r="H195" i="11"/>
  <c r="H103" i="11"/>
  <c r="H76" i="11"/>
  <c r="H151" i="11"/>
  <c r="H80" i="11"/>
  <c r="H130" i="11"/>
  <c r="H189" i="11"/>
  <c r="H164" i="11"/>
  <c r="H44" i="11"/>
  <c r="H214" i="11"/>
  <c r="H190" i="11"/>
  <c r="H39" i="11"/>
  <c r="H131" i="11"/>
  <c r="H67" i="11"/>
  <c r="H14" i="11"/>
  <c r="H127" i="11"/>
  <c r="H206" i="11"/>
  <c r="H123" i="11"/>
  <c r="H150" i="11"/>
  <c r="H56" i="11"/>
  <c r="H136" i="11"/>
  <c r="H218" i="11"/>
  <c r="H70" i="11"/>
  <c r="H96" i="11"/>
  <c r="H216" i="11"/>
  <c r="H38" i="11"/>
  <c r="H69" i="11"/>
  <c r="H152" i="11"/>
  <c r="H54" i="11"/>
  <c r="H163" i="11"/>
  <c r="H140" i="11"/>
  <c r="H156" i="11"/>
  <c r="H143" i="11"/>
  <c r="H64" i="11"/>
  <c r="H178" i="11"/>
  <c r="H177" i="11"/>
  <c r="H185" i="11"/>
  <c r="H129" i="11"/>
  <c r="H148" i="11"/>
  <c r="H30" i="11"/>
  <c r="H197" i="11"/>
  <c r="H74" i="11"/>
  <c r="H145" i="11"/>
  <c r="H78" i="11"/>
  <c r="H175" i="11"/>
  <c r="H222" i="11"/>
  <c r="H114" i="11"/>
  <c r="H62" i="11"/>
  <c r="H119" i="11"/>
  <c r="H112" i="11"/>
  <c r="H111" i="11"/>
  <c r="H12" i="11"/>
  <c r="H204" i="11"/>
  <c r="H133" i="11"/>
  <c r="H50" i="11"/>
  <c r="H153" i="11"/>
  <c r="H200" i="11"/>
  <c r="H72" i="11"/>
  <c r="H34" i="11"/>
  <c r="H73" i="11"/>
  <c r="H116" i="11"/>
  <c r="H58" i="11"/>
  <c r="H88" i="11"/>
  <c r="H59" i="11"/>
  <c r="H19" i="11"/>
  <c r="H29" i="11"/>
  <c r="H107" i="11"/>
  <c r="H66" i="11"/>
  <c r="H118" i="11"/>
  <c r="H15" i="11"/>
  <c r="H22" i="11"/>
  <c r="H57" i="11"/>
  <c r="H142" i="11"/>
  <c r="H122" i="11"/>
  <c r="H125" i="11"/>
  <c r="H135" i="11"/>
  <c r="H48" i="11"/>
  <c r="H63" i="11"/>
  <c r="H94" i="11"/>
  <c r="H46" i="11"/>
  <c r="H158" i="11"/>
  <c r="H207" i="11"/>
  <c r="H97" i="11"/>
  <c r="H128" i="11"/>
  <c r="H169" i="11"/>
  <c r="H27" i="11"/>
  <c r="H176" i="11"/>
  <c r="G229" i="13" l="1"/>
  <c r="H229" i="13" s="1"/>
</calcChain>
</file>

<file path=xl/sharedStrings.xml><?xml version="1.0" encoding="utf-8"?>
<sst xmlns="http://schemas.openxmlformats.org/spreadsheetml/2006/main" count="1157" uniqueCount="285">
  <si>
    <t>○</t>
  </si>
  <si>
    <t>システム要件</t>
    <rPh sb="4" eb="6">
      <t>ヨウケン</t>
    </rPh>
    <phoneticPr fontId="5"/>
  </si>
  <si>
    <t>ユーザーをIDおよびパスワードにより管理し、システムを使用できるユーザーを制限できること。また、システムの処理毎に使用権限を設定することができ、ID毎に使用できる処理を設定することにより、運用の制御が行えること。</t>
  </si>
  <si>
    <t>法改正等により、管理内容の変更や新たな登録内容の追加、保存された情報の更新が必要な場合に柔軟に対応できるシステムであること。</t>
    <rPh sb="0" eb="3">
      <t>ホウカイセイ</t>
    </rPh>
    <rPh sb="3" eb="4">
      <t>トウ</t>
    </rPh>
    <rPh sb="8" eb="10">
      <t>カンリ</t>
    </rPh>
    <rPh sb="10" eb="12">
      <t>ナイヨウ</t>
    </rPh>
    <rPh sb="13" eb="15">
      <t>ヘンコウ</t>
    </rPh>
    <rPh sb="16" eb="17">
      <t>アラ</t>
    </rPh>
    <rPh sb="19" eb="21">
      <t>トウロク</t>
    </rPh>
    <rPh sb="21" eb="23">
      <t>ナイヨウ</t>
    </rPh>
    <rPh sb="24" eb="26">
      <t>ツイカ</t>
    </rPh>
    <rPh sb="27" eb="29">
      <t>ホゾン</t>
    </rPh>
    <rPh sb="32" eb="34">
      <t>ジョウホウ</t>
    </rPh>
    <rPh sb="35" eb="37">
      <t>コウシン</t>
    </rPh>
    <rPh sb="38" eb="40">
      <t>ヒツヨウ</t>
    </rPh>
    <rPh sb="41" eb="43">
      <t>バアイ</t>
    </rPh>
    <rPh sb="44" eb="46">
      <t>ジュウナン</t>
    </rPh>
    <rPh sb="47" eb="49">
      <t>タイオウ</t>
    </rPh>
    <phoneticPr fontId="5"/>
  </si>
  <si>
    <t>クライアント端末追加時に、システム側で追加のアプリケーションライセンス費用が発生しないような方法を用いて構築されていること。</t>
  </si>
  <si>
    <t>データ保全の観点から、前日のデータバックアップの結果が通知されること。</t>
    <rPh sb="3" eb="5">
      <t>ホゼン</t>
    </rPh>
    <rPh sb="6" eb="8">
      <t>カンテン</t>
    </rPh>
    <rPh sb="11" eb="13">
      <t>ゼンジツ</t>
    </rPh>
    <rPh sb="24" eb="26">
      <t>ケッカ</t>
    </rPh>
    <rPh sb="27" eb="29">
      <t>ツウチ</t>
    </rPh>
    <phoneticPr fontId="5"/>
  </si>
  <si>
    <t>データのバックアップ取得日をシステムの画面上より確認できること。</t>
    <rPh sb="10" eb="12">
      <t>シュトク</t>
    </rPh>
    <rPh sb="12" eb="13">
      <t>ビ</t>
    </rPh>
    <rPh sb="19" eb="21">
      <t>ガメン</t>
    </rPh>
    <rPh sb="21" eb="22">
      <t>ウエ</t>
    </rPh>
    <rPh sb="24" eb="26">
      <t>カクニン</t>
    </rPh>
    <phoneticPr fontId="5"/>
  </si>
  <si>
    <t>帳票は全てMicrosoft Office Excelで出力できること。</t>
    <rPh sb="0" eb="2">
      <t>チョウヒョウ</t>
    </rPh>
    <rPh sb="3" eb="4">
      <t>スベ</t>
    </rPh>
    <rPh sb="28" eb="30">
      <t>シュツリョク</t>
    </rPh>
    <phoneticPr fontId="5"/>
  </si>
  <si>
    <t>タブ等を用いて目的の入力画面へ画面遷移ができること。</t>
    <rPh sb="2" eb="3">
      <t>トウ</t>
    </rPh>
    <rPh sb="4" eb="5">
      <t>モチ</t>
    </rPh>
    <rPh sb="7" eb="9">
      <t>モクテキ</t>
    </rPh>
    <rPh sb="10" eb="12">
      <t>ニュウリョク</t>
    </rPh>
    <rPh sb="12" eb="14">
      <t>ガメン</t>
    </rPh>
    <rPh sb="15" eb="17">
      <t>ガメン</t>
    </rPh>
    <rPh sb="17" eb="19">
      <t>センイ</t>
    </rPh>
    <phoneticPr fontId="5"/>
  </si>
  <si>
    <t>提供する外字ファイルの表示・印字が行えること。</t>
    <rPh sb="0" eb="2">
      <t>テイキョウ</t>
    </rPh>
    <rPh sb="4" eb="6">
      <t>ガイジ</t>
    </rPh>
    <rPh sb="11" eb="13">
      <t>ヒョウジ</t>
    </rPh>
    <rPh sb="14" eb="16">
      <t>インジ</t>
    </rPh>
    <rPh sb="17" eb="18">
      <t>オコナ</t>
    </rPh>
    <phoneticPr fontId="5"/>
  </si>
  <si>
    <t>職員が離席してから一定時間が経過した場合（設定で時間の変更が行えること）に自動でログアウトできること。</t>
    <rPh sb="0" eb="2">
      <t>ショクイン</t>
    </rPh>
    <rPh sb="3" eb="4">
      <t>リ</t>
    </rPh>
    <rPh sb="4" eb="5">
      <t>セキ</t>
    </rPh>
    <rPh sb="9" eb="11">
      <t>イッテイ</t>
    </rPh>
    <rPh sb="11" eb="13">
      <t>ジカン</t>
    </rPh>
    <rPh sb="14" eb="16">
      <t>ケイカ</t>
    </rPh>
    <rPh sb="18" eb="20">
      <t>バアイ</t>
    </rPh>
    <rPh sb="21" eb="23">
      <t>セッテイ</t>
    </rPh>
    <rPh sb="24" eb="26">
      <t>ジカン</t>
    </rPh>
    <rPh sb="27" eb="29">
      <t>ヘンコウ</t>
    </rPh>
    <rPh sb="30" eb="31">
      <t>オコナ</t>
    </rPh>
    <rPh sb="37" eb="39">
      <t>ジドウ</t>
    </rPh>
    <phoneticPr fontId="5"/>
  </si>
  <si>
    <t>経過記録など入力文字数が多い項目は、入力した文字全体が見える表示方法を備えていること。</t>
    <rPh sb="0" eb="2">
      <t>ケイカ</t>
    </rPh>
    <rPh sb="2" eb="4">
      <t>キロク</t>
    </rPh>
    <rPh sb="6" eb="8">
      <t>ニュウリョク</t>
    </rPh>
    <rPh sb="8" eb="10">
      <t>モジ</t>
    </rPh>
    <rPh sb="10" eb="11">
      <t>スウ</t>
    </rPh>
    <rPh sb="12" eb="13">
      <t>オオ</t>
    </rPh>
    <rPh sb="14" eb="16">
      <t>コウモク</t>
    </rPh>
    <rPh sb="18" eb="20">
      <t>ニュウリョク</t>
    </rPh>
    <rPh sb="22" eb="24">
      <t>モジ</t>
    </rPh>
    <rPh sb="24" eb="26">
      <t>ゼンタイ</t>
    </rPh>
    <rPh sb="27" eb="28">
      <t>ミ</t>
    </rPh>
    <rPh sb="30" eb="32">
      <t>ヒョウジ</t>
    </rPh>
    <rPh sb="32" eb="34">
      <t>ホウホウ</t>
    </rPh>
    <rPh sb="35" eb="36">
      <t>ソナ</t>
    </rPh>
    <phoneticPr fontId="5"/>
  </si>
  <si>
    <t>特定のハードウェアに依存せず一般的に市販されている汎用的なパソコン上で動作すること。</t>
  </si>
  <si>
    <t>クライアントOSのバージョンアップには影響を受けにくいシステムであること。</t>
  </si>
  <si>
    <t>児童情報やケース情報画面に新たな管理項目を任意に追加できること。新たな管理項目は、テキスト入力型、日付型、プルダウン型、チェックボックス型から選択して設定できること。</t>
    <rPh sb="0" eb="2">
      <t>ジドウ</t>
    </rPh>
    <rPh sb="2" eb="4">
      <t>ジョウホウ</t>
    </rPh>
    <rPh sb="8" eb="10">
      <t>ジョウホウ</t>
    </rPh>
    <rPh sb="10" eb="12">
      <t>ガメン</t>
    </rPh>
    <rPh sb="13" eb="14">
      <t>アラ</t>
    </rPh>
    <rPh sb="16" eb="18">
      <t>カンリ</t>
    </rPh>
    <rPh sb="18" eb="20">
      <t>コウモク</t>
    </rPh>
    <rPh sb="21" eb="23">
      <t>ニンイ</t>
    </rPh>
    <rPh sb="24" eb="26">
      <t>ツイカ</t>
    </rPh>
    <rPh sb="32" eb="33">
      <t>アラ</t>
    </rPh>
    <rPh sb="35" eb="37">
      <t>カンリ</t>
    </rPh>
    <rPh sb="37" eb="39">
      <t>コウモク</t>
    </rPh>
    <rPh sb="45" eb="47">
      <t>ニュウリョク</t>
    </rPh>
    <rPh sb="47" eb="48">
      <t>ガタ</t>
    </rPh>
    <rPh sb="49" eb="52">
      <t>ヒヅケガタ</t>
    </rPh>
    <rPh sb="58" eb="59">
      <t>ガタ</t>
    </rPh>
    <rPh sb="68" eb="69">
      <t>ガタ</t>
    </rPh>
    <rPh sb="71" eb="73">
      <t>センタク</t>
    </rPh>
    <rPh sb="75" eb="77">
      <t>セッテイ</t>
    </rPh>
    <phoneticPr fontId="5"/>
  </si>
  <si>
    <t>データの自動バックアップができること。</t>
    <rPh sb="4" eb="6">
      <t>ジドウ</t>
    </rPh>
    <phoneticPr fontId="6"/>
  </si>
  <si>
    <t>トップ画面</t>
    <rPh sb="3" eb="5">
      <t>ガメン</t>
    </rPh>
    <phoneticPr fontId="5"/>
  </si>
  <si>
    <t>ログインしたユーザー自身の訪問面談などの支援スケジュールが確認できること。また、月間スケジュールや他のユーザーの支援スケジュールも確認できること。</t>
    <rPh sb="10" eb="12">
      <t>ジシン</t>
    </rPh>
    <rPh sb="13" eb="15">
      <t>ホウモン</t>
    </rPh>
    <rPh sb="15" eb="17">
      <t>メンダン</t>
    </rPh>
    <rPh sb="20" eb="22">
      <t>シエン</t>
    </rPh>
    <rPh sb="29" eb="31">
      <t>カクニン</t>
    </rPh>
    <rPh sb="40" eb="42">
      <t>ゲッカン</t>
    </rPh>
    <rPh sb="49" eb="50">
      <t>タ</t>
    </rPh>
    <rPh sb="56" eb="58">
      <t>シエン</t>
    </rPh>
    <rPh sb="65" eb="67">
      <t>カクニン</t>
    </rPh>
    <phoneticPr fontId="5"/>
  </si>
  <si>
    <t>予定、実施、未実施がカレンダーから判断できること。</t>
  </si>
  <si>
    <t>お知らせ登録により、イベントや留意事項などのお知らせが複数件表示できること。</t>
    <rPh sb="1" eb="2">
      <t>シ</t>
    </rPh>
    <rPh sb="4" eb="6">
      <t>トウロク</t>
    </rPh>
    <rPh sb="15" eb="17">
      <t>リュウイ</t>
    </rPh>
    <rPh sb="17" eb="19">
      <t>ジコウ</t>
    </rPh>
    <rPh sb="23" eb="24">
      <t>シ</t>
    </rPh>
    <rPh sb="27" eb="29">
      <t>フクスウ</t>
    </rPh>
    <rPh sb="29" eb="30">
      <t>ケン</t>
    </rPh>
    <rPh sb="30" eb="32">
      <t>ヒョウジ</t>
    </rPh>
    <phoneticPr fontId="5"/>
  </si>
  <si>
    <t>特定妊婦ケースの場合、出産予定日の近い順に通知表示されること。</t>
    <rPh sb="0" eb="2">
      <t>トクテイ</t>
    </rPh>
    <rPh sb="2" eb="4">
      <t>ニンプ</t>
    </rPh>
    <rPh sb="8" eb="10">
      <t>バアイ</t>
    </rPh>
    <rPh sb="11" eb="13">
      <t>シュッサン</t>
    </rPh>
    <rPh sb="13" eb="16">
      <t>ヨテイビ</t>
    </rPh>
    <rPh sb="17" eb="18">
      <t>チカ</t>
    </rPh>
    <rPh sb="19" eb="20">
      <t>ジュン</t>
    </rPh>
    <rPh sb="21" eb="23">
      <t>ツウチ</t>
    </rPh>
    <rPh sb="23" eb="25">
      <t>ヒョウジ</t>
    </rPh>
    <phoneticPr fontId="5"/>
  </si>
  <si>
    <t>家庭訪問など、支援の予定日から遅れているものが通知表示されること。</t>
    <rPh sb="0" eb="2">
      <t>カテイ</t>
    </rPh>
    <rPh sb="2" eb="4">
      <t>ホウモン</t>
    </rPh>
    <rPh sb="7" eb="9">
      <t>シエン</t>
    </rPh>
    <rPh sb="10" eb="13">
      <t>ヨテイビ</t>
    </rPh>
    <rPh sb="15" eb="16">
      <t>オク</t>
    </rPh>
    <rPh sb="23" eb="25">
      <t>ツウチ</t>
    </rPh>
    <rPh sb="25" eb="27">
      <t>ヒョウジ</t>
    </rPh>
    <phoneticPr fontId="5"/>
  </si>
  <si>
    <t>相談ケース毎に直近で支援を実施した児童の順番に並び替え（ソート）することができること。</t>
    <rPh sb="0" eb="2">
      <t>ソウダン</t>
    </rPh>
    <rPh sb="5" eb="6">
      <t>ゴト</t>
    </rPh>
    <rPh sb="7" eb="9">
      <t>チョッキン</t>
    </rPh>
    <rPh sb="10" eb="12">
      <t>シエン</t>
    </rPh>
    <rPh sb="13" eb="15">
      <t>ジッシ</t>
    </rPh>
    <rPh sb="17" eb="19">
      <t>ジドウ</t>
    </rPh>
    <rPh sb="20" eb="22">
      <t>ジュンバン</t>
    </rPh>
    <rPh sb="23" eb="24">
      <t>ナラ</t>
    </rPh>
    <rPh sb="25" eb="26">
      <t>カ</t>
    </rPh>
    <phoneticPr fontId="5"/>
  </si>
  <si>
    <t>一定期間、支援を実施していない児童が通知表示されること。</t>
    <rPh sb="0" eb="2">
      <t>イッテイ</t>
    </rPh>
    <rPh sb="2" eb="4">
      <t>キカン</t>
    </rPh>
    <rPh sb="5" eb="7">
      <t>シエン</t>
    </rPh>
    <rPh sb="8" eb="10">
      <t>ジッシ</t>
    </rPh>
    <rPh sb="15" eb="17">
      <t>ジドウ</t>
    </rPh>
    <rPh sb="18" eb="20">
      <t>ツウチ</t>
    </rPh>
    <rPh sb="20" eb="22">
      <t>ヒョウジ</t>
    </rPh>
    <phoneticPr fontId="5"/>
  </si>
  <si>
    <t>「児童相談」及び「虐待相談」、関係機関からの「照会情報」について、窓口を明確化し、ケース情報や問い合わせ内容を管理できること。</t>
    <rPh sb="1" eb="3">
      <t>ジドウ</t>
    </rPh>
    <rPh sb="3" eb="5">
      <t>ソウダン</t>
    </rPh>
    <rPh sb="6" eb="7">
      <t>オヨ</t>
    </rPh>
    <rPh sb="9" eb="11">
      <t>ギャクタイ</t>
    </rPh>
    <rPh sb="11" eb="13">
      <t>ソウダン</t>
    </rPh>
    <rPh sb="15" eb="17">
      <t>カンケイ</t>
    </rPh>
    <rPh sb="17" eb="19">
      <t>キカン</t>
    </rPh>
    <rPh sb="23" eb="25">
      <t>ショウカイ</t>
    </rPh>
    <rPh sb="25" eb="27">
      <t>ジョウホウ</t>
    </rPh>
    <rPh sb="33" eb="35">
      <t>マドグチ</t>
    </rPh>
    <rPh sb="36" eb="39">
      <t>メイカクカ</t>
    </rPh>
    <rPh sb="44" eb="46">
      <t>ジョウホウ</t>
    </rPh>
    <rPh sb="47" eb="48">
      <t>ト</t>
    </rPh>
    <rPh sb="49" eb="50">
      <t>ア</t>
    </rPh>
    <rPh sb="52" eb="54">
      <t>ナイヨウ</t>
    </rPh>
    <rPh sb="55" eb="57">
      <t>カンリ</t>
    </rPh>
    <phoneticPr fontId="5"/>
  </si>
  <si>
    <t>児童本人または家族のいずれかに住基異動が生じた場合、通知表示されること。</t>
    <rPh sb="0" eb="2">
      <t>ジドウ</t>
    </rPh>
    <rPh sb="2" eb="4">
      <t>ホンニン</t>
    </rPh>
    <rPh sb="7" eb="9">
      <t>カゾク</t>
    </rPh>
    <rPh sb="15" eb="17">
      <t>ジュウキ</t>
    </rPh>
    <rPh sb="17" eb="19">
      <t>イドウ</t>
    </rPh>
    <rPh sb="20" eb="21">
      <t>ショウ</t>
    </rPh>
    <rPh sb="23" eb="25">
      <t>バアイ</t>
    </rPh>
    <rPh sb="26" eb="28">
      <t>ツウチ</t>
    </rPh>
    <rPh sb="28" eb="30">
      <t>ヒョウジ</t>
    </rPh>
    <phoneticPr fontId="5"/>
  </si>
  <si>
    <t>安全確認を実施していない児童が通知表示されること。</t>
    <rPh sb="0" eb="4">
      <t>アンゼンカクニン</t>
    </rPh>
    <rPh sb="5" eb="7">
      <t>ジッシ</t>
    </rPh>
    <rPh sb="12" eb="14">
      <t>ジドウ</t>
    </rPh>
    <rPh sb="15" eb="17">
      <t>ツウチ</t>
    </rPh>
    <rPh sb="17" eb="19">
      <t>ヒョウジ</t>
    </rPh>
    <phoneticPr fontId="5"/>
  </si>
  <si>
    <t>検索</t>
    <rPh sb="0" eb="2">
      <t>ケンサク</t>
    </rPh>
    <phoneticPr fontId="5"/>
  </si>
  <si>
    <t>児童名により過去の相談ケース有無に関する旧姓と現姓を紐づけた検索が行えること。</t>
    <rPh sb="0" eb="2">
      <t>ジドウ</t>
    </rPh>
    <rPh sb="2" eb="3">
      <t>ナ</t>
    </rPh>
    <rPh sb="6" eb="8">
      <t>カコ</t>
    </rPh>
    <rPh sb="9" eb="11">
      <t>ソウダン</t>
    </rPh>
    <rPh sb="14" eb="16">
      <t>ウム</t>
    </rPh>
    <rPh sb="17" eb="18">
      <t>カン</t>
    </rPh>
    <rPh sb="20" eb="22">
      <t>キュウセイ</t>
    </rPh>
    <rPh sb="23" eb="24">
      <t>ゲン</t>
    </rPh>
    <rPh sb="24" eb="25">
      <t>セイ</t>
    </rPh>
    <rPh sb="26" eb="27">
      <t>ヒモ</t>
    </rPh>
    <rPh sb="30" eb="32">
      <t>ケンサク</t>
    </rPh>
    <rPh sb="33" eb="34">
      <t>オコナ</t>
    </rPh>
    <phoneticPr fontId="5"/>
  </si>
  <si>
    <t>検索、CSV出力</t>
    <rPh sb="0" eb="2">
      <t>ケンサク</t>
    </rPh>
    <rPh sb="6" eb="8">
      <t>シュツリョク</t>
    </rPh>
    <phoneticPr fontId="5"/>
  </si>
  <si>
    <t>児童の年齢や福祉サービスの受給状況などから複合検索でき、検索結果をCSV出力できること。CSV出力時は、出力項目を任意に指定可能、且つ項目の指定内容が保存できること。</t>
    <rPh sb="0" eb="2">
      <t>ジドウ</t>
    </rPh>
    <rPh sb="3" eb="5">
      <t>ネンレイ</t>
    </rPh>
    <rPh sb="6" eb="8">
      <t>フクシ</t>
    </rPh>
    <rPh sb="13" eb="15">
      <t>ジュキュウ</t>
    </rPh>
    <rPh sb="15" eb="17">
      <t>ジョウキョウ</t>
    </rPh>
    <rPh sb="21" eb="23">
      <t>フクゴウ</t>
    </rPh>
    <rPh sb="23" eb="25">
      <t>ケンサク</t>
    </rPh>
    <rPh sb="28" eb="30">
      <t>ケンサク</t>
    </rPh>
    <rPh sb="30" eb="32">
      <t>ケッカ</t>
    </rPh>
    <rPh sb="36" eb="38">
      <t>シュツリョク</t>
    </rPh>
    <rPh sb="47" eb="49">
      <t>シュツリョク</t>
    </rPh>
    <rPh sb="49" eb="50">
      <t>ジ</t>
    </rPh>
    <rPh sb="52" eb="54">
      <t>シュツリョク</t>
    </rPh>
    <rPh sb="54" eb="56">
      <t>コウモク</t>
    </rPh>
    <rPh sb="57" eb="59">
      <t>ニンイ</t>
    </rPh>
    <rPh sb="60" eb="62">
      <t>シテイ</t>
    </rPh>
    <rPh sb="62" eb="64">
      <t>カノウ</t>
    </rPh>
    <rPh sb="65" eb="66">
      <t>カ</t>
    </rPh>
    <rPh sb="67" eb="69">
      <t>コウモク</t>
    </rPh>
    <rPh sb="70" eb="72">
      <t>シテイ</t>
    </rPh>
    <rPh sb="72" eb="74">
      <t>ナイヨウ</t>
    </rPh>
    <rPh sb="75" eb="77">
      <t>ホゾン</t>
    </rPh>
    <phoneticPr fontId="5"/>
  </si>
  <si>
    <t>本市が提供する外字ファイル（EUDC.TTE）を使用し、端末側で外字を画面表示・帳票印刷できること。</t>
  </si>
  <si>
    <t>児童情報</t>
    <rPh sb="0" eb="2">
      <t>ジドウ</t>
    </rPh>
    <rPh sb="2" eb="4">
      <t>ジョウホウ</t>
    </rPh>
    <phoneticPr fontId="5"/>
  </si>
  <si>
    <t>相談対象児童・保護者の宛名番号、氏名、フリガナ、性別、続柄、生年月日、世帯番号、電話番号、住所、世帯区分、福祉サービスの利用状況、生活状況等の基本情報を入力、管理できること。</t>
    <rPh sb="11" eb="13">
      <t>アテナ</t>
    </rPh>
    <rPh sb="13" eb="15">
      <t>バンゴウ</t>
    </rPh>
    <rPh sb="35" eb="37">
      <t>セタイ</t>
    </rPh>
    <rPh sb="37" eb="39">
      <t>バンゴウ</t>
    </rPh>
    <rPh sb="71" eb="73">
      <t>キホン</t>
    </rPh>
    <rPh sb="73" eb="75">
      <t>ジョウホウ</t>
    </rPh>
    <rPh sb="76" eb="78">
      <t>ニュウリョク</t>
    </rPh>
    <phoneticPr fontId="5"/>
  </si>
  <si>
    <t>氏名（漢字）の入力を行うと、氏名（フリガナ）が自動で登録されること。</t>
    <rPh sb="0" eb="2">
      <t>シメイ</t>
    </rPh>
    <rPh sb="3" eb="5">
      <t>カンジ</t>
    </rPh>
    <rPh sb="7" eb="9">
      <t>ニュウリョク</t>
    </rPh>
    <rPh sb="10" eb="11">
      <t>オコナ</t>
    </rPh>
    <rPh sb="14" eb="16">
      <t>シメイ</t>
    </rPh>
    <rPh sb="23" eb="25">
      <t>ジドウ</t>
    </rPh>
    <rPh sb="26" eb="28">
      <t>トウロク</t>
    </rPh>
    <phoneticPr fontId="5"/>
  </si>
  <si>
    <t>生年月日を入力すると自動的に現在の年齢と学年が表示ができること。また、生年月日のあいまい入力ができること。</t>
    <rPh sb="0" eb="2">
      <t>セイネン</t>
    </rPh>
    <rPh sb="2" eb="4">
      <t>ガッピ</t>
    </rPh>
    <rPh sb="5" eb="7">
      <t>ニュウリョク</t>
    </rPh>
    <rPh sb="10" eb="13">
      <t>ジドウテキ</t>
    </rPh>
    <rPh sb="14" eb="16">
      <t>ゲンザイ</t>
    </rPh>
    <rPh sb="17" eb="19">
      <t>ネンレイ</t>
    </rPh>
    <rPh sb="20" eb="22">
      <t>ガクネン</t>
    </rPh>
    <rPh sb="23" eb="25">
      <t>ヒョウジ</t>
    </rPh>
    <rPh sb="35" eb="37">
      <t>セイネン</t>
    </rPh>
    <rPh sb="37" eb="39">
      <t>ガッピ</t>
    </rPh>
    <rPh sb="44" eb="46">
      <t>ニュウリョク</t>
    </rPh>
    <phoneticPr fontId="5"/>
  </si>
  <si>
    <t xml:space="preserve">氏名（フリガナ）と生年月日が同じ人物が登録されている際は自動的にチェックし注意を促すこと。 </t>
    <rPh sb="0" eb="2">
      <t>シメイ</t>
    </rPh>
    <rPh sb="9" eb="11">
      <t>セイネン</t>
    </rPh>
    <rPh sb="11" eb="13">
      <t>ガッピ</t>
    </rPh>
    <rPh sb="14" eb="15">
      <t>オナ</t>
    </rPh>
    <rPh sb="16" eb="18">
      <t>ジンブツ</t>
    </rPh>
    <rPh sb="19" eb="21">
      <t>トウロク</t>
    </rPh>
    <rPh sb="26" eb="27">
      <t>サイ</t>
    </rPh>
    <rPh sb="28" eb="31">
      <t>ジドウテキ</t>
    </rPh>
    <rPh sb="37" eb="39">
      <t>チュウイ</t>
    </rPh>
    <rPh sb="40" eb="41">
      <t>ウナガ</t>
    </rPh>
    <phoneticPr fontId="5"/>
  </si>
  <si>
    <t>家族情報について共用できるものは児童情報から引用して登録できること。</t>
    <rPh sb="8" eb="10">
      <t>キョウヨウ</t>
    </rPh>
    <phoneticPr fontId="5"/>
  </si>
  <si>
    <t>家族情報画面から、児童や保護者などの世帯員へ画面遷移ができること。</t>
  </si>
  <si>
    <t>通告などで児童の性別や年齢が不明の状態でも匿名、通称で一旦登録できること。但し、統計帳票出力時にはチェックを行うこと。</t>
    <rPh sb="0" eb="2">
      <t>ツウコク</t>
    </rPh>
    <rPh sb="5" eb="7">
      <t>ジドウ</t>
    </rPh>
    <rPh sb="8" eb="10">
      <t>セイベツ</t>
    </rPh>
    <rPh sb="11" eb="13">
      <t>ネンレイ</t>
    </rPh>
    <rPh sb="14" eb="16">
      <t>フメイ</t>
    </rPh>
    <rPh sb="17" eb="19">
      <t>ジョウタイ</t>
    </rPh>
    <rPh sb="21" eb="23">
      <t>トクメイ</t>
    </rPh>
    <rPh sb="24" eb="26">
      <t>ツウショウ</t>
    </rPh>
    <rPh sb="27" eb="29">
      <t>イッタン</t>
    </rPh>
    <rPh sb="29" eb="31">
      <t>トウロク</t>
    </rPh>
    <rPh sb="37" eb="38">
      <t>タダ</t>
    </rPh>
    <rPh sb="40" eb="42">
      <t>トウケイ</t>
    </rPh>
    <rPh sb="42" eb="44">
      <t>チョウヒョウ</t>
    </rPh>
    <rPh sb="44" eb="46">
      <t>シュツリョク</t>
    </rPh>
    <rPh sb="46" eb="47">
      <t>ジ</t>
    </rPh>
    <rPh sb="54" eb="55">
      <t>オコナ</t>
    </rPh>
    <phoneticPr fontId="5"/>
  </si>
  <si>
    <t>児童の所属する小学校や中学校を選択すると、小学校区、中学校区も自動的に初期設定されること。</t>
    <rPh sb="0" eb="2">
      <t>ジドウ</t>
    </rPh>
    <rPh sb="3" eb="5">
      <t>ショゾク</t>
    </rPh>
    <rPh sb="7" eb="10">
      <t>ショウガッコウ</t>
    </rPh>
    <rPh sb="11" eb="14">
      <t>チュウガッコウ</t>
    </rPh>
    <rPh sb="15" eb="17">
      <t>センタク</t>
    </rPh>
    <rPh sb="21" eb="24">
      <t>ショウガッコウ</t>
    </rPh>
    <rPh sb="24" eb="25">
      <t>ク</t>
    </rPh>
    <rPh sb="26" eb="29">
      <t>チュウガッコウ</t>
    </rPh>
    <rPh sb="29" eb="30">
      <t>ク</t>
    </rPh>
    <rPh sb="31" eb="34">
      <t>ジドウテキ</t>
    </rPh>
    <rPh sb="35" eb="37">
      <t>ショキ</t>
    </rPh>
    <rPh sb="37" eb="39">
      <t>セッテイ</t>
    </rPh>
    <phoneticPr fontId="5"/>
  </si>
  <si>
    <t>住所登録は郵便番号から自動登録できること。</t>
    <rPh sb="0" eb="2">
      <t>ジュウショ</t>
    </rPh>
    <rPh sb="2" eb="4">
      <t>トウロク</t>
    </rPh>
    <rPh sb="5" eb="9">
      <t>ユウビンバンゴウ</t>
    </rPh>
    <rPh sb="11" eb="13">
      <t>ジドウ</t>
    </rPh>
    <rPh sb="13" eb="15">
      <t>トウロク</t>
    </rPh>
    <phoneticPr fontId="5"/>
  </si>
  <si>
    <t>現住所や電話番号等、世帯共通の情報と、個人別の情報を分けて管理できること。</t>
    <rPh sb="0" eb="3">
      <t>ゲンジュウショ</t>
    </rPh>
    <rPh sb="4" eb="6">
      <t>デンワ</t>
    </rPh>
    <rPh sb="6" eb="9">
      <t>バンゴウナド</t>
    </rPh>
    <rPh sb="10" eb="12">
      <t>セタイ</t>
    </rPh>
    <rPh sb="12" eb="14">
      <t>キョウツウ</t>
    </rPh>
    <rPh sb="15" eb="17">
      <t>ジョウホウ</t>
    </rPh>
    <rPh sb="19" eb="21">
      <t>コジン</t>
    </rPh>
    <rPh sb="21" eb="22">
      <t>ベツ</t>
    </rPh>
    <rPh sb="23" eb="25">
      <t>ジョウホウ</t>
    </rPh>
    <rPh sb="26" eb="27">
      <t>ワ</t>
    </rPh>
    <rPh sb="29" eb="31">
      <t>カンリ</t>
    </rPh>
    <phoneticPr fontId="5"/>
  </si>
  <si>
    <t>ジェノグラム作成機能と帳票の家族構成図欄への自動貼り付けの機能を有すること。（２親等以上の世帯でも自由に作成できること）</t>
    <rPh sb="6" eb="8">
      <t>サクセイ</t>
    </rPh>
    <rPh sb="8" eb="10">
      <t>キノウ</t>
    </rPh>
    <rPh sb="11" eb="13">
      <t>チョウヒョウ</t>
    </rPh>
    <rPh sb="14" eb="16">
      <t>カゾク</t>
    </rPh>
    <rPh sb="16" eb="18">
      <t>コウセイ</t>
    </rPh>
    <rPh sb="18" eb="19">
      <t>ズ</t>
    </rPh>
    <rPh sb="19" eb="20">
      <t>ラン</t>
    </rPh>
    <rPh sb="22" eb="24">
      <t>ジドウ</t>
    </rPh>
    <rPh sb="24" eb="25">
      <t>ハ</t>
    </rPh>
    <rPh sb="26" eb="27">
      <t>ツ</t>
    </rPh>
    <rPh sb="29" eb="31">
      <t>キノウ</t>
    </rPh>
    <rPh sb="32" eb="33">
      <t>ユウ</t>
    </rPh>
    <rPh sb="40" eb="42">
      <t>シントウ</t>
    </rPh>
    <rPh sb="42" eb="44">
      <t>イジョウ</t>
    </rPh>
    <rPh sb="45" eb="47">
      <t>セタイ</t>
    </rPh>
    <rPh sb="49" eb="51">
      <t>ジユウ</t>
    </rPh>
    <rPh sb="52" eb="54">
      <t>サクセイ</t>
    </rPh>
    <phoneticPr fontId="5"/>
  </si>
  <si>
    <t>児童の健診・予防接種歴を時系列に管理できること。</t>
  </si>
  <si>
    <t>異動等が発生した場合、児童情報の変更履歴が自動作成できること。</t>
  </si>
  <si>
    <t>居所不明児童の管理と検索ができること。</t>
    <rPh sb="0" eb="2">
      <t>キョショ</t>
    </rPh>
    <rPh sb="2" eb="4">
      <t>フメイ</t>
    </rPh>
    <rPh sb="4" eb="6">
      <t>ジドウ</t>
    </rPh>
    <rPh sb="7" eb="9">
      <t>カンリ</t>
    </rPh>
    <rPh sb="10" eb="12">
      <t>ケンサク</t>
    </rPh>
    <phoneticPr fontId="5"/>
  </si>
  <si>
    <t>ＤＶ該当者について、ＤＶ該当者であることが画面上でわかる表示がされる等、配慮した機能を有すること。内容は備考欄に記載する。</t>
  </si>
  <si>
    <t>児童の相談歴を入力できること。</t>
    <rPh sb="0" eb="2">
      <t>ジドウ</t>
    </rPh>
    <rPh sb="3" eb="5">
      <t>ソウダン</t>
    </rPh>
    <rPh sb="5" eb="6">
      <t>レキ</t>
    </rPh>
    <rPh sb="7" eb="9">
      <t>ニュウリョク</t>
    </rPh>
    <phoneticPr fontId="6"/>
  </si>
  <si>
    <t>特定妊婦の場合、出産予定日を登録できること。</t>
    <rPh sb="0" eb="2">
      <t>トクテイ</t>
    </rPh>
    <rPh sb="2" eb="4">
      <t>ニンプ</t>
    </rPh>
    <rPh sb="5" eb="7">
      <t>バアイ</t>
    </rPh>
    <rPh sb="8" eb="10">
      <t>シュッサン</t>
    </rPh>
    <rPh sb="10" eb="13">
      <t>ヨテイビ</t>
    </rPh>
    <rPh sb="14" eb="16">
      <t>トウロク</t>
    </rPh>
    <phoneticPr fontId="6"/>
  </si>
  <si>
    <t>就学先、担任の氏名、出席状況などの就学状況について入力ができること。</t>
    <rPh sb="0" eb="2">
      <t>シュウガク</t>
    </rPh>
    <rPh sb="2" eb="3">
      <t>サキ</t>
    </rPh>
    <rPh sb="4" eb="6">
      <t>タンニン</t>
    </rPh>
    <rPh sb="7" eb="9">
      <t>シメイ</t>
    </rPh>
    <rPh sb="10" eb="12">
      <t>シュッセキ</t>
    </rPh>
    <rPh sb="12" eb="14">
      <t>ジョウキョウ</t>
    </rPh>
    <rPh sb="17" eb="19">
      <t>シュウガク</t>
    </rPh>
    <rPh sb="19" eb="21">
      <t>ジョウキョウ</t>
    </rPh>
    <rPh sb="25" eb="27">
      <t>ニュウリョク</t>
    </rPh>
    <phoneticPr fontId="6"/>
  </si>
  <si>
    <t>児童の進級進学を自動化する機能を有していること。</t>
  </si>
  <si>
    <t>基本情報を修正した場合、変更履歴へ保存されること。</t>
  </si>
  <si>
    <t>各種手帳の有無、障害等級、生育歴等の管理ができること。</t>
  </si>
  <si>
    <t>家族情報</t>
    <rPh sb="0" eb="2">
      <t>カゾク</t>
    </rPh>
    <rPh sb="2" eb="4">
      <t>ジョウホウ</t>
    </rPh>
    <phoneticPr fontId="5"/>
  </si>
  <si>
    <t>住基の家族構成に内縁の夫などの世帯員の追加登録が行えること。</t>
    <rPh sb="0" eb="2">
      <t>ジュウキ</t>
    </rPh>
    <rPh sb="3" eb="5">
      <t>カゾク</t>
    </rPh>
    <rPh sb="5" eb="7">
      <t>コウセイ</t>
    </rPh>
    <rPh sb="8" eb="10">
      <t>ナイエン</t>
    </rPh>
    <rPh sb="11" eb="12">
      <t>オット</t>
    </rPh>
    <rPh sb="15" eb="18">
      <t>セタイイン</t>
    </rPh>
    <rPh sb="19" eb="21">
      <t>ツイカ</t>
    </rPh>
    <rPh sb="21" eb="23">
      <t>トウロク</t>
    </rPh>
    <rPh sb="24" eb="25">
      <t>オコナ</t>
    </rPh>
    <phoneticPr fontId="6"/>
  </si>
  <si>
    <t>世帯員ごとに職業や備考等の入力が行えること。</t>
    <rPh sb="0" eb="2">
      <t>セタイ</t>
    </rPh>
    <rPh sb="2" eb="3">
      <t>イン</t>
    </rPh>
    <rPh sb="6" eb="8">
      <t>ショクギョウ</t>
    </rPh>
    <rPh sb="9" eb="11">
      <t>ビコウ</t>
    </rPh>
    <rPh sb="11" eb="12">
      <t>トウ</t>
    </rPh>
    <rPh sb="13" eb="15">
      <t>ニュウリョク</t>
    </rPh>
    <rPh sb="16" eb="17">
      <t>オコナ</t>
    </rPh>
    <phoneticPr fontId="6"/>
  </si>
  <si>
    <t>世帯区分（母子世帯、父子世帯など）の登録が行えること。</t>
    <rPh sb="0" eb="2">
      <t>セタイ</t>
    </rPh>
    <rPh sb="2" eb="4">
      <t>クブン</t>
    </rPh>
    <rPh sb="5" eb="7">
      <t>ボシ</t>
    </rPh>
    <rPh sb="7" eb="9">
      <t>セタイ</t>
    </rPh>
    <rPh sb="10" eb="12">
      <t>フシ</t>
    </rPh>
    <rPh sb="12" eb="14">
      <t>セタイ</t>
    </rPh>
    <rPh sb="18" eb="20">
      <t>トウロク</t>
    </rPh>
    <rPh sb="21" eb="22">
      <t>オコナ</t>
    </rPh>
    <phoneticPr fontId="6"/>
  </si>
  <si>
    <t>ケース情報</t>
    <rPh sb="3" eb="5">
      <t>ジョウホウ</t>
    </rPh>
    <phoneticPr fontId="5"/>
  </si>
  <si>
    <t>ケース番号、受付日時、ケース担当者、相談経路、受付形態、相談種別、相談内容の管理ができること。</t>
  </si>
  <si>
    <t>経過記録（日時、行動区分、対応者、支援内容）の管理ができること。</t>
  </si>
  <si>
    <t>対応（処理）の内容と処理日の管理ができること。</t>
  </si>
  <si>
    <t>関係機関に関する情報が登録、管理ができること。</t>
  </si>
  <si>
    <t>終結日と終結理由の管理ができること。</t>
  </si>
  <si>
    <t>通告の場合は、通告者の情報および初期対応の情報の登録ができること。</t>
    <rPh sb="0" eb="2">
      <t>ツウコク</t>
    </rPh>
    <rPh sb="3" eb="5">
      <t>バアイ</t>
    </rPh>
    <rPh sb="7" eb="9">
      <t>ツウコク</t>
    </rPh>
    <rPh sb="9" eb="10">
      <t>シャ</t>
    </rPh>
    <rPh sb="11" eb="13">
      <t>ジョウホウ</t>
    </rPh>
    <rPh sb="16" eb="18">
      <t>ショキ</t>
    </rPh>
    <rPh sb="18" eb="20">
      <t>タイオウ</t>
    </rPh>
    <rPh sb="21" eb="23">
      <t>ジョウホウ</t>
    </rPh>
    <rPh sb="24" eb="26">
      <t>トウロク</t>
    </rPh>
    <phoneticPr fontId="5"/>
  </si>
  <si>
    <t>児童のショートステイ、一時保護、施設入所情報を時系列に管理できること。</t>
    <rPh sb="0" eb="2">
      <t>ジドウ</t>
    </rPh>
    <rPh sb="11" eb="13">
      <t>イチジ</t>
    </rPh>
    <rPh sb="13" eb="15">
      <t>ホゴ</t>
    </rPh>
    <rPh sb="16" eb="18">
      <t>シセツ</t>
    </rPh>
    <rPh sb="18" eb="20">
      <t>ニュウショ</t>
    </rPh>
    <rPh sb="20" eb="22">
      <t>ジョウホウ</t>
    </rPh>
    <rPh sb="23" eb="26">
      <t>ジケイレツ</t>
    </rPh>
    <rPh sb="27" eb="29">
      <t>カンリ</t>
    </rPh>
    <phoneticPr fontId="5"/>
  </si>
  <si>
    <t>福祉行政報告例に従った相談受付（相談経路）、相談内容（種別）、対応（処理内容）に関する情報の登録ができること。</t>
    <rPh sb="8" eb="9">
      <t>シタガ</t>
    </rPh>
    <phoneticPr fontId="5"/>
  </si>
  <si>
    <t>主訴、生活状況、家族歴、生育歴、福祉サービスの利用状況について登録ができること。</t>
    <rPh sb="0" eb="2">
      <t>シュソ</t>
    </rPh>
    <rPh sb="3" eb="5">
      <t>セイカツ</t>
    </rPh>
    <rPh sb="5" eb="7">
      <t>ジョウキョウ</t>
    </rPh>
    <rPh sb="8" eb="10">
      <t>カゾク</t>
    </rPh>
    <rPh sb="10" eb="11">
      <t>レキ</t>
    </rPh>
    <rPh sb="12" eb="14">
      <t>セイイク</t>
    </rPh>
    <rPh sb="14" eb="15">
      <t>レキ</t>
    </rPh>
    <rPh sb="16" eb="18">
      <t>フクシ</t>
    </rPh>
    <rPh sb="23" eb="25">
      <t>リヨウ</t>
    </rPh>
    <rPh sb="25" eb="27">
      <t>ジョウキョウ</t>
    </rPh>
    <rPh sb="31" eb="33">
      <t>トウロク</t>
    </rPh>
    <phoneticPr fontId="6"/>
  </si>
  <si>
    <t>虐待相談の場合、通告者の情報が登録できること。</t>
    <rPh sb="0" eb="2">
      <t>ギャクタイ</t>
    </rPh>
    <rPh sb="2" eb="4">
      <t>ソウダン</t>
    </rPh>
    <rPh sb="5" eb="7">
      <t>バアイ</t>
    </rPh>
    <rPh sb="8" eb="10">
      <t>ツウコク</t>
    </rPh>
    <rPh sb="10" eb="11">
      <t>シャ</t>
    </rPh>
    <rPh sb="12" eb="14">
      <t>ジョウホウ</t>
    </rPh>
    <rPh sb="15" eb="17">
      <t>トウロク</t>
    </rPh>
    <phoneticPr fontId="6"/>
  </si>
  <si>
    <t>相談受付時から終結に至るまでケースの履歴管理ができること。</t>
    <rPh sb="0" eb="2">
      <t>ソウダン</t>
    </rPh>
    <rPh sb="2" eb="4">
      <t>ウケツケ</t>
    </rPh>
    <rPh sb="4" eb="5">
      <t>ジ</t>
    </rPh>
    <rPh sb="7" eb="9">
      <t>シュウケツ</t>
    </rPh>
    <rPh sb="10" eb="11">
      <t>イタ</t>
    </rPh>
    <rPh sb="18" eb="20">
      <t>リレキ</t>
    </rPh>
    <rPh sb="20" eb="22">
      <t>カンリ</t>
    </rPh>
    <phoneticPr fontId="6"/>
  </si>
  <si>
    <t>最大10項目まで職員にて管理項目を追加できること。</t>
    <rPh sb="0" eb="2">
      <t>サイダイ</t>
    </rPh>
    <rPh sb="4" eb="6">
      <t>コウモク</t>
    </rPh>
    <rPh sb="8" eb="10">
      <t>ショクイン</t>
    </rPh>
    <rPh sb="12" eb="14">
      <t>カンリ</t>
    </rPh>
    <rPh sb="14" eb="16">
      <t>コウモク</t>
    </rPh>
    <rPh sb="17" eb="19">
      <t>ツイカ</t>
    </rPh>
    <phoneticPr fontId="6"/>
  </si>
  <si>
    <t>ケース情報の複写機能にて、きょうだい等の新規ケースを容易に登録できること。</t>
    <rPh sb="18" eb="19">
      <t>トウ</t>
    </rPh>
    <rPh sb="20" eb="22">
      <t>シンキ</t>
    </rPh>
    <rPh sb="26" eb="28">
      <t>ヨウイ</t>
    </rPh>
    <rPh sb="29" eb="31">
      <t>トウロク</t>
    </rPh>
    <phoneticPr fontId="6"/>
  </si>
  <si>
    <t>児童情報及びケース情報毎にアクセスできる権限を所属グループ毎またはシステム利用者毎に付与できること。ただし、検索の際、対象児童に対し、相談の有無のみが分かるように制御すること。</t>
    <rPh sb="0" eb="2">
      <t>ジドウ</t>
    </rPh>
    <rPh sb="2" eb="4">
      <t>ジョウホウ</t>
    </rPh>
    <rPh sb="4" eb="5">
      <t>オヨ</t>
    </rPh>
    <rPh sb="9" eb="11">
      <t>ジョウホウ</t>
    </rPh>
    <rPh sb="11" eb="12">
      <t>ゴト</t>
    </rPh>
    <rPh sb="20" eb="22">
      <t>ケンゲン</t>
    </rPh>
    <rPh sb="23" eb="25">
      <t>ショゾク</t>
    </rPh>
    <rPh sb="29" eb="30">
      <t>ゴト</t>
    </rPh>
    <rPh sb="37" eb="40">
      <t>リヨウシャ</t>
    </rPh>
    <rPh sb="40" eb="41">
      <t>ゴト</t>
    </rPh>
    <rPh sb="42" eb="44">
      <t>フヨ</t>
    </rPh>
    <rPh sb="54" eb="56">
      <t>ケンサク</t>
    </rPh>
    <rPh sb="57" eb="58">
      <t>サイ</t>
    </rPh>
    <rPh sb="59" eb="61">
      <t>タイショウ</t>
    </rPh>
    <rPh sb="61" eb="63">
      <t>ジドウ</t>
    </rPh>
    <rPh sb="64" eb="65">
      <t>タイ</t>
    </rPh>
    <rPh sb="67" eb="69">
      <t>ソウダン</t>
    </rPh>
    <rPh sb="70" eb="72">
      <t>ウム</t>
    </rPh>
    <rPh sb="75" eb="76">
      <t>ワ</t>
    </rPh>
    <rPh sb="81" eb="83">
      <t>セイギョ</t>
    </rPh>
    <phoneticPr fontId="5"/>
  </si>
  <si>
    <t>経過記録</t>
    <rPh sb="0" eb="2">
      <t>ケイカ</t>
    </rPh>
    <rPh sb="2" eb="4">
      <t>キロク</t>
    </rPh>
    <phoneticPr fontId="5"/>
  </si>
  <si>
    <t>経過記録に日付、対応者などの情報を付加できること。</t>
    <rPh sb="0" eb="2">
      <t>ケイカ</t>
    </rPh>
    <rPh sb="2" eb="4">
      <t>キロク</t>
    </rPh>
    <rPh sb="5" eb="7">
      <t>ヒヅケ</t>
    </rPh>
    <rPh sb="8" eb="10">
      <t>タイオウ</t>
    </rPh>
    <rPh sb="10" eb="11">
      <t>シャ</t>
    </rPh>
    <rPh sb="14" eb="16">
      <t>ジョウホウ</t>
    </rPh>
    <rPh sb="17" eb="19">
      <t>フカ</t>
    </rPh>
    <phoneticPr fontId="6"/>
  </si>
  <si>
    <t>過去の対応経過を時系列に表示し、確認できること。</t>
    <rPh sb="0" eb="2">
      <t>カコ</t>
    </rPh>
    <rPh sb="3" eb="5">
      <t>タイオウ</t>
    </rPh>
    <rPh sb="5" eb="7">
      <t>ケイカ</t>
    </rPh>
    <rPh sb="8" eb="11">
      <t>ジケイレツ</t>
    </rPh>
    <rPh sb="12" eb="14">
      <t>ヒョウジ</t>
    </rPh>
    <rPh sb="16" eb="18">
      <t>カクニン</t>
    </rPh>
    <phoneticPr fontId="6"/>
  </si>
  <si>
    <t>入力途中の経過記録を一時保存できること。</t>
    <rPh sb="0" eb="2">
      <t>ニュウリョク</t>
    </rPh>
    <rPh sb="2" eb="4">
      <t>トチュウ</t>
    </rPh>
    <rPh sb="5" eb="7">
      <t>ケイカ</t>
    </rPh>
    <rPh sb="7" eb="9">
      <t>キロク</t>
    </rPh>
    <rPh sb="10" eb="14">
      <t>イチジホゾン</t>
    </rPh>
    <phoneticPr fontId="5"/>
  </si>
  <si>
    <t>経過記録が入力できること。また、入力画面と印刷画面は文字の折り返し位置や改行位置がしっかり揃う様、画面表示が行えること。</t>
    <rPh sb="0" eb="2">
      <t>ケイカ</t>
    </rPh>
    <rPh sb="2" eb="4">
      <t>キロク</t>
    </rPh>
    <rPh sb="5" eb="7">
      <t>ニュウリョク</t>
    </rPh>
    <rPh sb="16" eb="18">
      <t>ニュウリョク</t>
    </rPh>
    <rPh sb="18" eb="20">
      <t>ガメン</t>
    </rPh>
    <rPh sb="21" eb="23">
      <t>インサツ</t>
    </rPh>
    <rPh sb="23" eb="25">
      <t>ガメン</t>
    </rPh>
    <rPh sb="26" eb="28">
      <t>モジ</t>
    </rPh>
    <rPh sb="29" eb="30">
      <t>オ</t>
    </rPh>
    <rPh sb="31" eb="32">
      <t>カエ</t>
    </rPh>
    <rPh sb="33" eb="35">
      <t>イチ</t>
    </rPh>
    <rPh sb="36" eb="38">
      <t>カイギョウ</t>
    </rPh>
    <rPh sb="38" eb="40">
      <t>イチ</t>
    </rPh>
    <rPh sb="45" eb="46">
      <t>ソロ</t>
    </rPh>
    <rPh sb="47" eb="48">
      <t>ヨウ</t>
    </rPh>
    <rPh sb="49" eb="51">
      <t>ガメン</t>
    </rPh>
    <rPh sb="51" eb="53">
      <t>ヒョウジ</t>
    </rPh>
    <rPh sb="54" eb="55">
      <t>オコナ</t>
    </rPh>
    <phoneticPr fontId="6"/>
  </si>
  <si>
    <t>分類（電話、面接、ショートステイ、一次保護など）により経過記録の絞り込み検索が行えること。</t>
    <rPh sb="0" eb="2">
      <t>ブンルイ</t>
    </rPh>
    <rPh sb="3" eb="5">
      <t>デンワ</t>
    </rPh>
    <rPh sb="6" eb="8">
      <t>メンセツ</t>
    </rPh>
    <rPh sb="17" eb="19">
      <t>イチジ</t>
    </rPh>
    <rPh sb="19" eb="21">
      <t>ホゴ</t>
    </rPh>
    <rPh sb="27" eb="29">
      <t>ケイカ</t>
    </rPh>
    <rPh sb="29" eb="31">
      <t>キロク</t>
    </rPh>
    <rPh sb="32" eb="33">
      <t>シボ</t>
    </rPh>
    <rPh sb="34" eb="35">
      <t>コ</t>
    </rPh>
    <rPh sb="36" eb="38">
      <t>ケンサク</t>
    </rPh>
    <rPh sb="39" eb="40">
      <t>オコナ</t>
    </rPh>
    <phoneticPr fontId="6"/>
  </si>
  <si>
    <t>児童ごとに添付ファイルを紐づけして管理できること。</t>
    <rPh sb="0" eb="2">
      <t>ジドウ</t>
    </rPh>
    <rPh sb="5" eb="7">
      <t>テンプ</t>
    </rPh>
    <rPh sb="12" eb="13">
      <t>ヒモ</t>
    </rPh>
    <rPh sb="17" eb="19">
      <t>カンリ</t>
    </rPh>
    <phoneticPr fontId="6"/>
  </si>
  <si>
    <t>きょうだい入力が容易な操作で登録・編集・削除することができること。</t>
    <rPh sb="5" eb="7">
      <t>ニュウリョク</t>
    </rPh>
    <rPh sb="8" eb="10">
      <t>ヨウイ</t>
    </rPh>
    <rPh sb="11" eb="13">
      <t>ソウサ</t>
    </rPh>
    <rPh sb="14" eb="16">
      <t>トウロク</t>
    </rPh>
    <rPh sb="17" eb="19">
      <t>ヘンシュウ</t>
    </rPh>
    <rPh sb="20" eb="22">
      <t>サクジョ</t>
    </rPh>
    <phoneticPr fontId="6"/>
  </si>
  <si>
    <t>経過記録の印刷が行えること。</t>
    <rPh sb="0" eb="2">
      <t>ケイカ</t>
    </rPh>
    <rPh sb="2" eb="4">
      <t>キロク</t>
    </rPh>
    <rPh sb="5" eb="7">
      <t>インサツ</t>
    </rPh>
    <rPh sb="8" eb="9">
      <t>オコナ</t>
    </rPh>
    <phoneticPr fontId="6"/>
  </si>
  <si>
    <t>経過記録情報について電子申請や電子承認を行うことができること。また、各担当者の閲覧状況を表示することができること。</t>
    <rPh sb="0" eb="2">
      <t>ケイカ</t>
    </rPh>
    <rPh sb="2" eb="4">
      <t>キロク</t>
    </rPh>
    <rPh sb="4" eb="6">
      <t>ジョウホウ</t>
    </rPh>
    <rPh sb="10" eb="12">
      <t>デンシ</t>
    </rPh>
    <rPh sb="12" eb="14">
      <t>シンセイ</t>
    </rPh>
    <rPh sb="15" eb="17">
      <t>デンシ</t>
    </rPh>
    <rPh sb="17" eb="19">
      <t>ショウニン</t>
    </rPh>
    <rPh sb="20" eb="21">
      <t>オコナ</t>
    </rPh>
    <rPh sb="34" eb="35">
      <t>カク</t>
    </rPh>
    <rPh sb="35" eb="38">
      <t>タントウシャ</t>
    </rPh>
    <rPh sb="39" eb="41">
      <t>エツラン</t>
    </rPh>
    <rPh sb="41" eb="43">
      <t>ジョウキョウ</t>
    </rPh>
    <rPh sb="44" eb="46">
      <t>ヒョウジ</t>
    </rPh>
    <phoneticPr fontId="5"/>
  </si>
  <si>
    <t>援助方針</t>
    <rPh sb="0" eb="2">
      <t>エンジョ</t>
    </rPh>
    <rPh sb="2" eb="4">
      <t>ホウシン</t>
    </rPh>
    <phoneticPr fontId="5"/>
  </si>
  <si>
    <t>会議で決定した児童の援助方針について登録できること。</t>
    <rPh sb="0" eb="2">
      <t>カイギ</t>
    </rPh>
    <rPh sb="3" eb="5">
      <t>ケッテイ</t>
    </rPh>
    <rPh sb="7" eb="9">
      <t>ジドウ</t>
    </rPh>
    <rPh sb="10" eb="12">
      <t>エンジョ</t>
    </rPh>
    <rPh sb="12" eb="14">
      <t>ホウシン</t>
    </rPh>
    <rPh sb="18" eb="20">
      <t>トウロク</t>
    </rPh>
    <phoneticPr fontId="6"/>
  </si>
  <si>
    <t>決定した処理内容（受理、継続指導、助言指導、終結、送致など）を登録できること。</t>
    <rPh sb="0" eb="2">
      <t>ケッテイ</t>
    </rPh>
    <rPh sb="4" eb="6">
      <t>ショリ</t>
    </rPh>
    <rPh sb="6" eb="8">
      <t>ナイヨウ</t>
    </rPh>
    <rPh sb="9" eb="11">
      <t>ジュリ</t>
    </rPh>
    <rPh sb="12" eb="14">
      <t>ケイゾク</t>
    </rPh>
    <rPh sb="14" eb="16">
      <t>シドウ</t>
    </rPh>
    <rPh sb="17" eb="19">
      <t>ジョゲン</t>
    </rPh>
    <rPh sb="19" eb="21">
      <t>シドウ</t>
    </rPh>
    <rPh sb="22" eb="24">
      <t>シュウケツ</t>
    </rPh>
    <rPh sb="25" eb="27">
      <t>ソウチ</t>
    </rPh>
    <rPh sb="31" eb="33">
      <t>トウロク</t>
    </rPh>
    <phoneticPr fontId="6"/>
  </si>
  <si>
    <t>援助方針の履歴が管理できること。</t>
    <rPh sb="0" eb="2">
      <t>エンジョ</t>
    </rPh>
    <rPh sb="2" eb="4">
      <t>ホウシン</t>
    </rPh>
    <rPh sb="5" eb="7">
      <t>リレキ</t>
    </rPh>
    <rPh sb="8" eb="10">
      <t>カンリ</t>
    </rPh>
    <phoneticPr fontId="6"/>
  </si>
  <si>
    <t>会議</t>
    <rPh sb="0" eb="2">
      <t>カイギ</t>
    </rPh>
    <phoneticPr fontId="5"/>
  </si>
  <si>
    <t>対象児童の会議録を時系列に一覧表示できること。</t>
    <rPh sb="0" eb="2">
      <t>タイショウ</t>
    </rPh>
    <rPh sb="2" eb="4">
      <t>ジドウ</t>
    </rPh>
    <rPh sb="5" eb="7">
      <t>カイギ</t>
    </rPh>
    <rPh sb="7" eb="8">
      <t>ロク</t>
    </rPh>
    <rPh sb="9" eb="12">
      <t>ジケイレツ</t>
    </rPh>
    <rPh sb="13" eb="15">
      <t>イチラン</t>
    </rPh>
    <rPh sb="15" eb="17">
      <t>ヒョウジ</t>
    </rPh>
    <phoneticPr fontId="6"/>
  </si>
  <si>
    <t>会議の実施日、会議への出席者などの情報登録が行えること。</t>
    <rPh sb="0" eb="2">
      <t>カイギ</t>
    </rPh>
    <rPh sb="3" eb="5">
      <t>ジッシ</t>
    </rPh>
    <rPh sb="5" eb="6">
      <t>ビ</t>
    </rPh>
    <rPh sb="7" eb="9">
      <t>カイギ</t>
    </rPh>
    <rPh sb="11" eb="14">
      <t>シュッセキシャ</t>
    </rPh>
    <rPh sb="17" eb="19">
      <t>ジョウホウ</t>
    </rPh>
    <rPh sb="19" eb="21">
      <t>トウロク</t>
    </rPh>
    <rPh sb="22" eb="23">
      <t>オコナ</t>
    </rPh>
    <phoneticPr fontId="6"/>
  </si>
  <si>
    <t>会議録の入力ができること。</t>
    <rPh sb="0" eb="2">
      <t>カイギ</t>
    </rPh>
    <rPh sb="2" eb="3">
      <t>ロク</t>
    </rPh>
    <rPh sb="4" eb="6">
      <t>ニュウリョク</t>
    </rPh>
    <phoneticPr fontId="6"/>
  </si>
  <si>
    <t>きょうだいの場合、ひとつの議事録を複数人で共有できること。</t>
    <rPh sb="6" eb="8">
      <t>バアイ</t>
    </rPh>
    <rPh sb="13" eb="16">
      <t>ギジロク</t>
    </rPh>
    <rPh sb="17" eb="19">
      <t>フクスウ</t>
    </rPh>
    <rPh sb="19" eb="20">
      <t>ニン</t>
    </rPh>
    <rPh sb="21" eb="23">
      <t>キョウユウ</t>
    </rPh>
    <phoneticPr fontId="6"/>
  </si>
  <si>
    <t>会議のレジュメ（会議票）および会議録の印刷が行えること。</t>
    <rPh sb="0" eb="2">
      <t>カイギ</t>
    </rPh>
    <rPh sb="8" eb="10">
      <t>カイギ</t>
    </rPh>
    <rPh sb="10" eb="11">
      <t>ヒョウ</t>
    </rPh>
    <rPh sb="15" eb="17">
      <t>カイギ</t>
    </rPh>
    <rPh sb="17" eb="18">
      <t>ロク</t>
    </rPh>
    <rPh sb="19" eb="21">
      <t>インサツ</t>
    </rPh>
    <rPh sb="22" eb="23">
      <t>オコナ</t>
    </rPh>
    <phoneticPr fontId="6"/>
  </si>
  <si>
    <t>経過記録表出力の際に、会議の内容を含めるか含めないか等の設定ができること。</t>
  </si>
  <si>
    <t>要保護児童対策地域協議会の実務者会議等で使用するケース進行管理表の作成が行えること。</t>
    <rPh sb="13" eb="16">
      <t>ジツムシャ</t>
    </rPh>
    <rPh sb="16" eb="18">
      <t>カイギ</t>
    </rPh>
    <rPh sb="18" eb="19">
      <t>ナド</t>
    </rPh>
    <rPh sb="36" eb="37">
      <t>オコナ</t>
    </rPh>
    <phoneticPr fontId="6"/>
  </si>
  <si>
    <t>取り扱いケースの重症度や緊急度、次回見直し予定日を設定できること。</t>
    <rPh sb="0" eb="1">
      <t>ト</t>
    </rPh>
    <rPh sb="2" eb="3">
      <t>アツカ</t>
    </rPh>
    <rPh sb="8" eb="10">
      <t>ジュウショウ</t>
    </rPh>
    <rPh sb="10" eb="11">
      <t>ド</t>
    </rPh>
    <rPh sb="12" eb="15">
      <t>キンキュウド</t>
    </rPh>
    <rPh sb="16" eb="18">
      <t>ジカイ</t>
    </rPh>
    <rPh sb="18" eb="20">
      <t>ミナオ</t>
    </rPh>
    <rPh sb="21" eb="23">
      <t>ヨテイ</t>
    </rPh>
    <rPh sb="23" eb="24">
      <t>ニチ</t>
    </rPh>
    <rPh sb="25" eb="27">
      <t>セッテイ</t>
    </rPh>
    <phoneticPr fontId="5"/>
  </si>
  <si>
    <t>ジェノグラム</t>
  </si>
  <si>
    <t>Ｗｅｂブラウザからの操作でジェノグラム作成機能を呼び出してジェノグラム作成、描画が行えること。</t>
    <rPh sb="10" eb="12">
      <t>ソウサ</t>
    </rPh>
    <rPh sb="19" eb="21">
      <t>サクセイ</t>
    </rPh>
    <rPh sb="21" eb="23">
      <t>キノウ</t>
    </rPh>
    <rPh sb="24" eb="25">
      <t>ヨ</t>
    </rPh>
    <rPh sb="26" eb="27">
      <t>ダ</t>
    </rPh>
    <rPh sb="35" eb="37">
      <t>サクセイ</t>
    </rPh>
    <rPh sb="38" eb="40">
      <t>ビョウガ</t>
    </rPh>
    <rPh sb="41" eb="42">
      <t>オコナ</t>
    </rPh>
    <phoneticPr fontId="6"/>
  </si>
  <si>
    <t>過去に登録した類似ジェノグラム（テンプレート）を呼び出し、新たなジェノグラムを作成できること。</t>
    <rPh sb="0" eb="2">
      <t>カコ</t>
    </rPh>
    <rPh sb="3" eb="5">
      <t>トウロク</t>
    </rPh>
    <rPh sb="7" eb="9">
      <t>ルイジ</t>
    </rPh>
    <rPh sb="24" eb="25">
      <t>ヨ</t>
    </rPh>
    <rPh sb="26" eb="27">
      <t>ダ</t>
    </rPh>
    <rPh sb="29" eb="30">
      <t>アラ</t>
    </rPh>
    <rPh sb="39" eb="41">
      <t>サクセイ</t>
    </rPh>
    <phoneticPr fontId="6"/>
  </si>
  <si>
    <t>ジェノグラムの好きな場所にテキスト入力が行えること。</t>
    <rPh sb="7" eb="8">
      <t>ス</t>
    </rPh>
    <rPh sb="10" eb="12">
      <t>バショ</t>
    </rPh>
    <rPh sb="17" eb="19">
      <t>ニュウリョク</t>
    </rPh>
    <rPh sb="20" eb="21">
      <t>オコナ</t>
    </rPh>
    <phoneticPr fontId="6"/>
  </si>
  <si>
    <t>記号や罫線等の入力は、方眼などの補助線に沿って綺麗に記号や直線を配置できること。</t>
    <rPh sb="0" eb="2">
      <t>キゴウ</t>
    </rPh>
    <rPh sb="3" eb="5">
      <t>ケイセン</t>
    </rPh>
    <rPh sb="5" eb="6">
      <t>ナド</t>
    </rPh>
    <rPh sb="7" eb="9">
      <t>ニュウリョク</t>
    </rPh>
    <rPh sb="11" eb="13">
      <t>ホウガン</t>
    </rPh>
    <rPh sb="16" eb="18">
      <t>ホジョ</t>
    </rPh>
    <rPh sb="18" eb="19">
      <t>セン</t>
    </rPh>
    <rPh sb="20" eb="21">
      <t>ソ</t>
    </rPh>
    <rPh sb="23" eb="25">
      <t>キレイ</t>
    </rPh>
    <rPh sb="26" eb="28">
      <t>キゴウ</t>
    </rPh>
    <rPh sb="29" eb="31">
      <t>チョクセン</t>
    </rPh>
    <rPh sb="32" eb="34">
      <t>ハイチ</t>
    </rPh>
    <phoneticPr fontId="6"/>
  </si>
  <si>
    <t>作成したジェノグラムの読込／保存が行えること。また、読込したジェノグラムを再編集したうえで保存できること。</t>
    <rPh sb="0" eb="2">
      <t>サクセイ</t>
    </rPh>
    <rPh sb="11" eb="12">
      <t>ヨ</t>
    </rPh>
    <rPh sb="12" eb="13">
      <t>コ</t>
    </rPh>
    <rPh sb="14" eb="16">
      <t>ホゾン</t>
    </rPh>
    <rPh sb="17" eb="18">
      <t>オコナ</t>
    </rPh>
    <rPh sb="26" eb="27">
      <t>ヨ</t>
    </rPh>
    <rPh sb="27" eb="28">
      <t>コ</t>
    </rPh>
    <rPh sb="37" eb="38">
      <t>サイ</t>
    </rPh>
    <rPh sb="38" eb="40">
      <t>ヘンシュウ</t>
    </rPh>
    <rPh sb="45" eb="47">
      <t>ホゾン</t>
    </rPh>
    <phoneticPr fontId="6"/>
  </si>
  <si>
    <t>児童記録票などの帳票へ印刷できること。</t>
    <rPh sb="0" eb="2">
      <t>ジドウ</t>
    </rPh>
    <rPh sb="2" eb="4">
      <t>キロク</t>
    </rPh>
    <rPh sb="4" eb="5">
      <t>ヒョウ</t>
    </rPh>
    <rPh sb="8" eb="10">
      <t>チョウヒョウ</t>
    </rPh>
    <rPh sb="11" eb="13">
      <t>インサツ</t>
    </rPh>
    <phoneticPr fontId="6"/>
  </si>
  <si>
    <t>ジェノグラムを画像ファイルに書き出すことができること。</t>
    <rPh sb="7" eb="9">
      <t>ガゾウ</t>
    </rPh>
    <rPh sb="14" eb="15">
      <t>カ</t>
    </rPh>
    <rPh sb="16" eb="17">
      <t>ダ</t>
    </rPh>
    <phoneticPr fontId="6"/>
  </si>
  <si>
    <t>集計</t>
    <rPh sb="0" eb="2">
      <t>シュウケイ</t>
    </rPh>
    <phoneticPr fontId="5"/>
  </si>
  <si>
    <t>福祉行政報告例（43、44、45、49の2）の集計が行えること。</t>
    <rPh sb="0" eb="2">
      <t>フクシ</t>
    </rPh>
    <rPh sb="2" eb="4">
      <t>ギョウセイ</t>
    </rPh>
    <rPh sb="4" eb="7">
      <t>ホウコクレイ</t>
    </rPh>
    <rPh sb="23" eb="25">
      <t>シュウケイ</t>
    </rPh>
    <rPh sb="26" eb="27">
      <t>オコナ</t>
    </rPh>
    <phoneticPr fontId="6"/>
  </si>
  <si>
    <t>福祉行政報告例の集計欄に未入力の児童を検索することができること。</t>
    <rPh sb="0" eb="2">
      <t>フクシ</t>
    </rPh>
    <rPh sb="2" eb="4">
      <t>ギョウセイ</t>
    </rPh>
    <rPh sb="4" eb="6">
      <t>ホウコク</t>
    </rPh>
    <rPh sb="6" eb="7">
      <t>レイ</t>
    </rPh>
    <rPh sb="8" eb="10">
      <t>シュウケイ</t>
    </rPh>
    <rPh sb="10" eb="11">
      <t>ラン</t>
    </rPh>
    <rPh sb="12" eb="15">
      <t>ミニュウリョク</t>
    </rPh>
    <rPh sb="16" eb="18">
      <t>ジドウ</t>
    </rPh>
    <rPh sb="19" eb="21">
      <t>ケンサク</t>
    </rPh>
    <phoneticPr fontId="6"/>
  </si>
  <si>
    <t>相談種別延相談件数等に関する月報が作成できること。</t>
    <rPh sb="0" eb="2">
      <t>ソウダン</t>
    </rPh>
    <rPh sb="2" eb="4">
      <t>シュベツ</t>
    </rPh>
    <rPh sb="4" eb="5">
      <t>エン</t>
    </rPh>
    <rPh sb="5" eb="7">
      <t>ソウダン</t>
    </rPh>
    <rPh sb="7" eb="9">
      <t>ケンスウ</t>
    </rPh>
    <rPh sb="9" eb="10">
      <t>トウ</t>
    </rPh>
    <rPh sb="11" eb="12">
      <t>カン</t>
    </rPh>
    <rPh sb="14" eb="16">
      <t>ゲッポウ</t>
    </rPh>
    <rPh sb="17" eb="19">
      <t>サクセイ</t>
    </rPh>
    <phoneticPr fontId="6"/>
  </si>
  <si>
    <t>期間を指定し、担当者単位や市町村全体としての相談種別延対応回数に関する統計表が作成できること。</t>
    <rPh sb="0" eb="2">
      <t>キカン</t>
    </rPh>
    <rPh sb="3" eb="5">
      <t>シテイ</t>
    </rPh>
    <rPh sb="7" eb="10">
      <t>タントウシャ</t>
    </rPh>
    <rPh sb="10" eb="12">
      <t>タンイ</t>
    </rPh>
    <rPh sb="13" eb="16">
      <t>シチョウソン</t>
    </rPh>
    <rPh sb="16" eb="18">
      <t>ゼンタイ</t>
    </rPh>
    <rPh sb="22" eb="26">
      <t>ソウダンシュベツ</t>
    </rPh>
    <rPh sb="26" eb="27">
      <t>ノ</t>
    </rPh>
    <rPh sb="27" eb="31">
      <t>タイオウカイスウ</t>
    </rPh>
    <rPh sb="32" eb="33">
      <t>カン</t>
    </rPh>
    <rPh sb="35" eb="38">
      <t>トウケイヒョウ</t>
    </rPh>
    <rPh sb="39" eb="41">
      <t>サクセイ</t>
    </rPh>
    <phoneticPr fontId="5"/>
  </si>
  <si>
    <t>担当者単位の活動実績に関する日報が作成できること。</t>
    <rPh sb="0" eb="3">
      <t>タントウシャ</t>
    </rPh>
    <rPh sb="3" eb="5">
      <t>タンイ</t>
    </rPh>
    <rPh sb="6" eb="8">
      <t>カツドウ</t>
    </rPh>
    <rPh sb="8" eb="10">
      <t>ジッセキ</t>
    </rPh>
    <rPh sb="11" eb="12">
      <t>カン</t>
    </rPh>
    <rPh sb="14" eb="16">
      <t>ニッポウ</t>
    </rPh>
    <rPh sb="17" eb="19">
      <t>サクセイ</t>
    </rPh>
    <phoneticPr fontId="6"/>
  </si>
  <si>
    <t>一時保護、施設入所の件数が表示できること。</t>
    <rPh sb="0" eb="2">
      <t>イチジ</t>
    </rPh>
    <rPh sb="2" eb="4">
      <t>ホゴ</t>
    </rPh>
    <rPh sb="5" eb="7">
      <t>シセツ</t>
    </rPh>
    <rPh sb="7" eb="9">
      <t>ニュウショ</t>
    </rPh>
    <rPh sb="10" eb="12">
      <t>ケンスウ</t>
    </rPh>
    <rPh sb="13" eb="15">
      <t>ヒョウジ</t>
    </rPh>
    <phoneticPr fontId="5"/>
  </si>
  <si>
    <t>関係機関照会情報</t>
    <rPh sb="0" eb="2">
      <t>カンケイ</t>
    </rPh>
    <rPh sb="2" eb="4">
      <t>キカン</t>
    </rPh>
    <rPh sb="4" eb="6">
      <t>ショウカイ</t>
    </rPh>
    <rPh sb="6" eb="8">
      <t>ジョウホウ</t>
    </rPh>
    <phoneticPr fontId="5"/>
  </si>
  <si>
    <t>児童氏名、家族構成のほか、受付日、受付者、照会機関、照会内容、照会回答などの情報を登録できること。</t>
    <rPh sb="0" eb="2">
      <t>ジドウ</t>
    </rPh>
    <rPh sb="2" eb="4">
      <t>シメイ</t>
    </rPh>
    <rPh sb="5" eb="7">
      <t>カゾク</t>
    </rPh>
    <rPh sb="7" eb="9">
      <t>コウセイ</t>
    </rPh>
    <rPh sb="13" eb="16">
      <t>ウケツケビ</t>
    </rPh>
    <rPh sb="17" eb="19">
      <t>ウケツケ</t>
    </rPh>
    <rPh sb="19" eb="20">
      <t>シャ</t>
    </rPh>
    <rPh sb="21" eb="23">
      <t>ショウカイ</t>
    </rPh>
    <rPh sb="23" eb="25">
      <t>キカン</t>
    </rPh>
    <rPh sb="26" eb="28">
      <t>ショウカイ</t>
    </rPh>
    <rPh sb="28" eb="30">
      <t>ナイヨウ</t>
    </rPh>
    <rPh sb="31" eb="33">
      <t>ショウカイ</t>
    </rPh>
    <rPh sb="33" eb="35">
      <t>カイトウ</t>
    </rPh>
    <rPh sb="38" eb="40">
      <t>ジョウホウ</t>
    </rPh>
    <rPh sb="41" eb="43">
      <t>トウロク</t>
    </rPh>
    <phoneticPr fontId="6"/>
  </si>
  <si>
    <t>情報共有システム</t>
    <rPh sb="0" eb="2">
      <t>ジョウホウ</t>
    </rPh>
    <rPh sb="2" eb="4">
      <t>キョウユウ</t>
    </rPh>
    <phoneticPr fontId="5"/>
  </si>
  <si>
    <t>ＣＳＶファイルに出力する項目を選択できること。</t>
    <rPh sb="8" eb="10">
      <t>シュツリョク</t>
    </rPh>
    <rPh sb="12" eb="14">
      <t>コウモク</t>
    </rPh>
    <rPh sb="15" eb="17">
      <t>センタク</t>
    </rPh>
    <phoneticPr fontId="6"/>
  </si>
  <si>
    <t>終結ケースや住民発行制限の対象者をＣＳＶ出力の対象者にするか選択できること。</t>
    <rPh sb="0" eb="2">
      <t>シュウケツ</t>
    </rPh>
    <rPh sb="6" eb="8">
      <t>ジュウミン</t>
    </rPh>
    <rPh sb="8" eb="10">
      <t>ハッコウ</t>
    </rPh>
    <rPh sb="10" eb="12">
      <t>セイゲン</t>
    </rPh>
    <rPh sb="13" eb="16">
      <t>タイショウシャ</t>
    </rPh>
    <rPh sb="20" eb="22">
      <t>シュツリョク</t>
    </rPh>
    <rPh sb="23" eb="26">
      <t>タイショウシャ</t>
    </rPh>
    <rPh sb="30" eb="32">
      <t>センタク</t>
    </rPh>
    <phoneticPr fontId="6"/>
  </si>
  <si>
    <t>ひとり親相談</t>
    <rPh sb="3" eb="4">
      <t>オヤ</t>
    </rPh>
    <rPh sb="4" eb="6">
      <t>ソウダン</t>
    </rPh>
    <phoneticPr fontId="5"/>
  </si>
  <si>
    <t>ひとり親世帯の貸付金、手当、就職の相談などを管理する機能を有すること。</t>
    <rPh sb="3" eb="4">
      <t>オヤ</t>
    </rPh>
    <rPh sb="4" eb="6">
      <t>セタイ</t>
    </rPh>
    <rPh sb="7" eb="9">
      <t>カシツケ</t>
    </rPh>
    <rPh sb="9" eb="10">
      <t>キン</t>
    </rPh>
    <rPh sb="11" eb="13">
      <t>テアテ</t>
    </rPh>
    <rPh sb="14" eb="16">
      <t>シュウショク</t>
    </rPh>
    <rPh sb="17" eb="19">
      <t>ソウダン</t>
    </rPh>
    <rPh sb="22" eb="24">
      <t>カンリ</t>
    </rPh>
    <rPh sb="26" eb="28">
      <t>キノウ</t>
    </rPh>
    <rPh sb="29" eb="30">
      <t>ユウ</t>
    </rPh>
    <phoneticPr fontId="5"/>
  </si>
  <si>
    <t>他相談</t>
    <rPh sb="0" eb="1">
      <t>タ</t>
    </rPh>
    <rPh sb="1" eb="3">
      <t>ソウダン</t>
    </rPh>
    <phoneticPr fontId="5"/>
  </si>
  <si>
    <t>ケース管理画面より、システム上に登録されている同一相談者の別の相談ケースに遷移する機能を有すること。</t>
    <rPh sb="3" eb="5">
      <t>カンリ</t>
    </rPh>
    <rPh sb="5" eb="7">
      <t>ガメン</t>
    </rPh>
    <rPh sb="14" eb="15">
      <t>ジョウ</t>
    </rPh>
    <rPh sb="16" eb="18">
      <t>トウロク</t>
    </rPh>
    <rPh sb="29" eb="30">
      <t>ベツ</t>
    </rPh>
    <rPh sb="31" eb="33">
      <t>ソウダン</t>
    </rPh>
    <rPh sb="37" eb="39">
      <t>センイ</t>
    </rPh>
    <rPh sb="41" eb="43">
      <t>キノウ</t>
    </rPh>
    <rPh sb="44" eb="45">
      <t>ユウ</t>
    </rPh>
    <phoneticPr fontId="5"/>
  </si>
  <si>
    <t>システム管理</t>
    <rPh sb="4" eb="6">
      <t>カンリ</t>
    </rPh>
    <phoneticPr fontId="5"/>
  </si>
  <si>
    <t>ユーザーＩＤ・パスワードによるログイン認証機能を有していること。また、アクセス可能なデータへのアクセス制御の設定が行えること。</t>
  </si>
  <si>
    <t>パスワードを発行する場合は、必要に応じて仮のパスワードを発行し、ログイン後直ちに仮のパスワードを変更させる機能を有していること。</t>
  </si>
  <si>
    <t>パスワードに有効期限を設けられること。</t>
  </si>
  <si>
    <t>ユーザーID毎に利用開始日～終了日の設定ができること。</t>
    <rPh sb="6" eb="7">
      <t>ゴト</t>
    </rPh>
    <rPh sb="8" eb="10">
      <t>リヨウ</t>
    </rPh>
    <rPh sb="10" eb="13">
      <t>カイシビ</t>
    </rPh>
    <rPh sb="14" eb="17">
      <t>シュウリョウビ</t>
    </rPh>
    <rPh sb="18" eb="20">
      <t>セッテイ</t>
    </rPh>
    <phoneticPr fontId="5"/>
  </si>
  <si>
    <r>
      <t>端末IPアドレス、ユーザーIDや操作内容等をログに保存できること。</t>
    </r>
    <r>
      <rPr>
        <strike/>
        <sz val="11"/>
        <color indexed="62"/>
        <rFont val="ＭＳ Ｐゴシック"/>
        <family val="3"/>
        <charset val="128"/>
      </rPr>
      <t/>
    </r>
  </si>
  <si>
    <t>グループ単位またはシステム利用者単位で住基連携や健診連携した児童情報へのアクセス権限を設定できること。</t>
    <rPh sb="4" eb="6">
      <t>タンイ</t>
    </rPh>
    <rPh sb="13" eb="16">
      <t>リヨウシャ</t>
    </rPh>
    <rPh sb="16" eb="18">
      <t>タンイ</t>
    </rPh>
    <rPh sb="19" eb="21">
      <t>ジュウキ</t>
    </rPh>
    <rPh sb="21" eb="23">
      <t>レンケイ</t>
    </rPh>
    <rPh sb="24" eb="26">
      <t>ケンシン</t>
    </rPh>
    <rPh sb="26" eb="28">
      <t>レンケイ</t>
    </rPh>
    <rPh sb="30" eb="32">
      <t>ジドウ</t>
    </rPh>
    <rPh sb="32" eb="34">
      <t>ジョウホウ</t>
    </rPh>
    <rPh sb="40" eb="42">
      <t>ケンゲン</t>
    </rPh>
    <rPh sb="43" eb="45">
      <t>セッテイ</t>
    </rPh>
    <phoneticPr fontId="5"/>
  </si>
  <si>
    <t>経過記録分類等のマスタ編集が行えること。</t>
    <rPh sb="0" eb="2">
      <t>ケイカ</t>
    </rPh>
    <rPh sb="2" eb="4">
      <t>キロク</t>
    </rPh>
    <rPh sb="4" eb="6">
      <t>ブンルイ</t>
    </rPh>
    <rPh sb="6" eb="7">
      <t>トウ</t>
    </rPh>
    <rPh sb="11" eb="13">
      <t>ヘンシュウ</t>
    </rPh>
    <rPh sb="14" eb="15">
      <t>オコナ</t>
    </rPh>
    <phoneticPr fontId="6"/>
  </si>
  <si>
    <t>ケース情報を簡易に削除できない仕組みになっていること。</t>
    <rPh sb="3" eb="5">
      <t>ジョウホウ</t>
    </rPh>
    <rPh sb="6" eb="8">
      <t>カンイ</t>
    </rPh>
    <rPh sb="9" eb="11">
      <t>サクジョ</t>
    </rPh>
    <rPh sb="15" eb="17">
      <t>シク</t>
    </rPh>
    <phoneticPr fontId="6"/>
  </si>
  <si>
    <t>帳票</t>
    <rPh sb="0" eb="2">
      <t>チョウヒョウ</t>
    </rPh>
    <phoneticPr fontId="5"/>
  </si>
  <si>
    <t>児童一覧表は、児童の主なケース情報（氏名、住所、相談種別、児童区分など）を一覧にした帳票であること。</t>
    <rPh sb="0" eb="2">
      <t>ジドウ</t>
    </rPh>
    <rPh sb="2" eb="4">
      <t>イチラン</t>
    </rPh>
    <rPh sb="4" eb="5">
      <t>ヒョウ</t>
    </rPh>
    <rPh sb="7" eb="9">
      <t>ジドウ</t>
    </rPh>
    <phoneticPr fontId="5"/>
  </si>
  <si>
    <t>児童記録票は、基本情報（氏名、性別、生年月日、世帯情報など）、ケース概要、ジェノグラム、関係機関などを入力、出力できること。</t>
    <rPh sb="51" eb="53">
      <t>ニュウリョク</t>
    </rPh>
    <rPh sb="54" eb="56">
      <t>シュツリョク</t>
    </rPh>
    <phoneticPr fontId="5"/>
  </si>
  <si>
    <t>アセスメントシートの様式は職員（管理者）が任意に差し替えることができること。</t>
    <rPh sb="10" eb="12">
      <t>ヨウシキ</t>
    </rPh>
    <rPh sb="13" eb="15">
      <t>ショクイン</t>
    </rPh>
    <rPh sb="16" eb="19">
      <t>カンリシャ</t>
    </rPh>
    <rPh sb="21" eb="23">
      <t>ニンイ</t>
    </rPh>
    <rPh sb="24" eb="25">
      <t>サ</t>
    </rPh>
    <rPh sb="26" eb="27">
      <t>カ</t>
    </rPh>
    <phoneticPr fontId="5"/>
  </si>
  <si>
    <t>ケースに関連する経過記録（概要一覧、詳細内容）及び会議情報、一時保護情報を時系列に出力できること。</t>
    <rPh sb="13" eb="15">
      <t>ガイヨウ</t>
    </rPh>
    <rPh sb="15" eb="17">
      <t>イチラン</t>
    </rPh>
    <rPh sb="18" eb="20">
      <t>ショウサイ</t>
    </rPh>
    <rPh sb="20" eb="22">
      <t>ナイヨウ</t>
    </rPh>
    <rPh sb="23" eb="24">
      <t>オヨ</t>
    </rPh>
    <phoneticPr fontId="5"/>
  </si>
  <si>
    <t>本年度終結予定（本年度１８歳到達も含む）の児童の一覧表を出力できること。</t>
    <rPh sb="8" eb="11">
      <t>ホンネンド</t>
    </rPh>
    <rPh sb="13" eb="14">
      <t>サイ</t>
    </rPh>
    <rPh sb="14" eb="16">
      <t>トウタツ</t>
    </rPh>
    <rPh sb="17" eb="18">
      <t>フク</t>
    </rPh>
    <phoneticPr fontId="5"/>
  </si>
  <si>
    <t>相談種別ごとに各行動区分の延べ関わり回数や会議回数を担当者ごとや全体として集計し、月報出力できること。</t>
    <rPh sb="0" eb="2">
      <t>ソウダン</t>
    </rPh>
    <rPh sb="2" eb="4">
      <t>シュベツ</t>
    </rPh>
    <rPh sb="7" eb="8">
      <t>カク</t>
    </rPh>
    <rPh sb="8" eb="10">
      <t>コウドウ</t>
    </rPh>
    <rPh sb="10" eb="12">
      <t>クブン</t>
    </rPh>
    <rPh sb="13" eb="14">
      <t>ノ</t>
    </rPh>
    <rPh sb="15" eb="16">
      <t>カカ</t>
    </rPh>
    <rPh sb="18" eb="20">
      <t>カイスウ</t>
    </rPh>
    <rPh sb="41" eb="43">
      <t>ゲッポウ</t>
    </rPh>
    <phoneticPr fontId="5"/>
  </si>
  <si>
    <t>システムから出力される全ての帳票へ自由に文字の追記、編集、図の挿入が行えること。</t>
    <rPh sb="11" eb="12">
      <t>スベ</t>
    </rPh>
    <rPh sb="20" eb="22">
      <t>モジ</t>
    </rPh>
    <rPh sb="29" eb="30">
      <t>ズ</t>
    </rPh>
    <rPh sb="31" eb="33">
      <t>ソウニュウ</t>
    </rPh>
    <phoneticPr fontId="5"/>
  </si>
  <si>
    <t>相談受付票は、相談受付時の内容（児童の氏名、相談者の氏名、相談内容など）を記録、出力できること。</t>
    <rPh sb="40" eb="42">
      <t>シュツリョク</t>
    </rPh>
    <phoneticPr fontId="5"/>
  </si>
  <si>
    <t>虐待通告書については、通告受付時の内容（児童の氏名、通告者の氏名、虐待内容など）を記録、出力できること。</t>
    <rPh sb="0" eb="2">
      <t>ギャクタイ</t>
    </rPh>
    <rPh sb="2" eb="5">
      <t>ツウコクショ</t>
    </rPh>
    <rPh sb="44" eb="46">
      <t>シュツリョク</t>
    </rPh>
    <phoneticPr fontId="5"/>
  </si>
  <si>
    <t>ケースの経過記録より、行動区分や支援内容を時系列にて記載した帳票（経過記録票）の出力ができること。</t>
    <rPh sb="40" eb="42">
      <t>シュツリョク</t>
    </rPh>
    <phoneticPr fontId="5"/>
  </si>
  <si>
    <t>ケース検討会議等で定められた援助方針を時系列にて記載した帳票（援助方針歴）の出力ができること。</t>
    <rPh sb="38" eb="40">
      <t>シュツリョク</t>
    </rPh>
    <phoneticPr fontId="5"/>
  </si>
  <si>
    <t>関係機関に情報提供を依頼する際に使用する帳票（情報提供依頼書）の作成、出力ができること。</t>
    <rPh sb="0" eb="4">
      <t>カンケイキカン</t>
    </rPh>
    <rPh sb="5" eb="7">
      <t>ジョウホウ</t>
    </rPh>
    <rPh sb="7" eb="9">
      <t>テイキョウ</t>
    </rPh>
    <rPh sb="10" eb="12">
      <t>イライ</t>
    </rPh>
    <rPh sb="14" eb="15">
      <t>サイ</t>
    </rPh>
    <rPh sb="16" eb="18">
      <t>シヨウ</t>
    </rPh>
    <rPh sb="20" eb="22">
      <t>チョウヒョウ</t>
    </rPh>
    <rPh sb="32" eb="34">
      <t>サクセイ</t>
    </rPh>
    <rPh sb="35" eb="37">
      <t>シュツリョク</t>
    </rPh>
    <phoneticPr fontId="6"/>
  </si>
  <si>
    <t>予定されている会議名、内容、協議対象の児童名を記載した帳票（会議レジュメ）の出力ができること。</t>
    <rPh sb="38" eb="40">
      <t>シュツリョク</t>
    </rPh>
    <phoneticPr fontId="5"/>
  </si>
  <si>
    <t>会議の結果を児童単位にて記録した帳票（会議録）の出力ができること。</t>
    <rPh sb="24" eb="26">
      <t>シュツリョク</t>
    </rPh>
    <phoneticPr fontId="5"/>
  </si>
  <si>
    <t>システム上に登録された各システム利用者の１週間の予定を記載した帳票（週間スケジュール表）が出力できること。</t>
    <rPh sb="4" eb="5">
      <t>ジョウ</t>
    </rPh>
    <rPh sb="6" eb="8">
      <t>トウロク</t>
    </rPh>
    <rPh sb="11" eb="12">
      <t>カク</t>
    </rPh>
    <rPh sb="16" eb="19">
      <t>リヨウシャ</t>
    </rPh>
    <rPh sb="21" eb="23">
      <t>シュウカン</t>
    </rPh>
    <rPh sb="24" eb="26">
      <t>ヨテイ</t>
    </rPh>
    <rPh sb="27" eb="29">
      <t>キサイ</t>
    </rPh>
    <rPh sb="31" eb="33">
      <t>チョウヒョウ</t>
    </rPh>
    <rPh sb="45" eb="47">
      <t>シュツリョク</t>
    </rPh>
    <phoneticPr fontId="6"/>
  </si>
  <si>
    <t>児童に関する児童相談所等からの照会に対する回答や児童の家族構成を記載した帳票（照会書）の作成、出力ができること。</t>
    <rPh sb="39" eb="42">
      <t>ショウカイショ</t>
    </rPh>
    <rPh sb="44" eb="46">
      <t>サクセイ</t>
    </rPh>
    <rPh sb="47" eb="49">
      <t>シュツリョク</t>
    </rPh>
    <phoneticPr fontId="5"/>
  </si>
  <si>
    <t>システム利用者全体の1ヶ月における相談種別延べ相談件数や行動件数を集約した統計表（月報）の入力、出力ができること。</t>
    <rPh sb="41" eb="43">
      <t>ゲッポウ</t>
    </rPh>
    <phoneticPr fontId="5"/>
  </si>
  <si>
    <t>週間単位のほか、任意の期間を指定したシステム利用者単位での相談種別延べ対応回数を集計した統計表（週報）が出力できること。</t>
    <rPh sb="0" eb="2">
      <t>シュウカン</t>
    </rPh>
    <rPh sb="2" eb="4">
      <t>タンイ</t>
    </rPh>
    <rPh sb="8" eb="10">
      <t>ニンイ</t>
    </rPh>
    <rPh sb="11" eb="13">
      <t>キカン</t>
    </rPh>
    <rPh sb="14" eb="16">
      <t>シテイ</t>
    </rPh>
    <rPh sb="22" eb="25">
      <t>リヨウシャ</t>
    </rPh>
    <rPh sb="25" eb="27">
      <t>タンイ</t>
    </rPh>
    <rPh sb="29" eb="31">
      <t>ソウダン</t>
    </rPh>
    <rPh sb="31" eb="33">
      <t>シュベツ</t>
    </rPh>
    <rPh sb="33" eb="34">
      <t>ノ</t>
    </rPh>
    <rPh sb="35" eb="37">
      <t>タイオウ</t>
    </rPh>
    <rPh sb="37" eb="39">
      <t>カイスウ</t>
    </rPh>
    <rPh sb="40" eb="42">
      <t>シュウケイ</t>
    </rPh>
    <rPh sb="44" eb="47">
      <t>トウケイヒョウ</t>
    </rPh>
    <rPh sb="48" eb="50">
      <t>シュウホウ</t>
    </rPh>
    <rPh sb="52" eb="54">
      <t>シュツリョク</t>
    </rPh>
    <phoneticPr fontId="6"/>
  </si>
  <si>
    <t>システム利用者の1日における行動実績（支援内容など）を記載した帳票（日報）が出力できること。</t>
    <rPh sb="34" eb="36">
      <t>ニッポウ</t>
    </rPh>
    <rPh sb="38" eb="40">
      <t>シュツリョク</t>
    </rPh>
    <phoneticPr fontId="5"/>
  </si>
  <si>
    <t>要保護児童対策協議会の実務者会議等で使用するケースの一覧表（ケース進行管理表）が出力できること。</t>
    <rPh sb="33" eb="35">
      <t>シンコウ</t>
    </rPh>
    <rPh sb="35" eb="37">
      <t>カンリ</t>
    </rPh>
    <rPh sb="37" eb="38">
      <t>ヒョウ</t>
    </rPh>
    <rPh sb="40" eb="42">
      <t>シュツリョク</t>
    </rPh>
    <phoneticPr fontId="5"/>
  </si>
  <si>
    <t>年度単位にて都道府県や国に報告する経路別・男女別の相談件数を計上した統計帳票（児童相談経路別児童受付（第43表））の入力、出力ができること。</t>
    <rPh sb="39" eb="41">
      <t>ジドウ</t>
    </rPh>
    <rPh sb="41" eb="43">
      <t>ソウダン</t>
    </rPh>
    <rPh sb="43" eb="45">
      <t>ケイロ</t>
    </rPh>
    <rPh sb="45" eb="46">
      <t>ベツ</t>
    </rPh>
    <rPh sb="46" eb="48">
      <t>ジドウ</t>
    </rPh>
    <rPh sb="48" eb="50">
      <t>ウケツケ</t>
    </rPh>
    <rPh sb="51" eb="52">
      <t>ダイ</t>
    </rPh>
    <rPh sb="54" eb="55">
      <t>ヒョウ</t>
    </rPh>
    <rPh sb="58" eb="60">
      <t>ニュウリョク</t>
    </rPh>
    <rPh sb="61" eb="63">
      <t>シュツリョク</t>
    </rPh>
    <phoneticPr fontId="5"/>
  </si>
  <si>
    <t>年度単位にて都道府県や国に報告する年齢別・相談種別の件数を計上した統計帳票（児童相談種類別児童受付（第44表））の入力、出力ができること。</t>
  </si>
  <si>
    <t>年度単位にて都道府県や国に報告する理由種別・対応種別の件数を計上した統計帳票（養護相談の理由別対応件数（第49の2表））の入力、出力ができること。</t>
  </si>
  <si>
    <t>サーバーのデータベース、ミドルウェア等は端末追加時に追加のライセンス費用が発生しないようにオープンソースの技術を用いて構築されていること。</t>
  </si>
  <si>
    <t>児童情報やケース情報画面に新たな管理項目を任意に追加できること。新たな管理項目は、テキスト入力型、日付型、プルダウン型、チェックボックス型から選択して設定できること。</t>
  </si>
  <si>
    <t>提供する住基連携データは１つのCSVファイルとし、文字コードはUnicode、外字フォントEUDC.TTEとする。</t>
  </si>
  <si>
    <t>連携ファイルは、本市の連携用フォルダ内に配置するので、夜間バッチ処理で取込むこと。</t>
  </si>
  <si>
    <t>連携頻度は日次、処理単位は全件とする。</t>
  </si>
  <si>
    <t>住基システムに登録されている世帯番号で紐付く世帯とは別に、居住実態等に即した世帯管理ができること。</t>
  </si>
  <si>
    <t>生年月日を入力すると自動的に現在の年齢と学年が表示ができること。また、生年月日のあいまい入力ができること。</t>
  </si>
  <si>
    <t>児童、家族の住所、電話番号は複数登録できること。</t>
  </si>
  <si>
    <t>児童の相談歴を入力できること。</t>
  </si>
  <si>
    <t>経過記録が入力できること。また、入力画面と印刷画面は文字の折り返し位置や改行位置がしっかり揃う様、画面表示が行えること。</t>
  </si>
  <si>
    <t>対象児童に関わる過去全てのケース（終結済みも含む）の経過記録を時系列に出力できること。</t>
  </si>
  <si>
    <t>経過記録の概要一覧および詳細内容の出力ができること。</t>
  </si>
  <si>
    <t>児童記録表の情報を本システムから書き出し、全国共有システムへ登録するためのCSVファイルを作成する機能及び全国共有システムから出力したCSVファイルを本システムへ取り込むことができる機能を備えること。</t>
  </si>
  <si>
    <t>システムの処理毎に使用権限を設定することができ、ID毎に使用できる処理を設定することにより、運用の制御が行えること。</t>
  </si>
  <si>
    <t>家庭訪問など、一定期間、支援を実施していない児童が通知表示されること。</t>
    <rPh sb="0" eb="2">
      <t>カテイ</t>
    </rPh>
    <rPh sb="2" eb="4">
      <t>ホウモン</t>
    </rPh>
    <rPh sb="7" eb="9">
      <t>イッテイ</t>
    </rPh>
    <rPh sb="9" eb="11">
      <t>キカン</t>
    </rPh>
    <rPh sb="12" eb="14">
      <t>シエン</t>
    </rPh>
    <rPh sb="15" eb="17">
      <t>ジッシ</t>
    </rPh>
    <rPh sb="22" eb="24">
      <t>ジドウ</t>
    </rPh>
    <rPh sb="25" eb="27">
      <t>ツウチ</t>
    </rPh>
    <rPh sb="27" eb="29">
      <t>ヒョウジ</t>
    </rPh>
    <phoneticPr fontId="5"/>
  </si>
  <si>
    <t>期間を指定し、担当者ごとの相談件数が表示できること。</t>
    <rPh sb="0" eb="2">
      <t>キカン</t>
    </rPh>
    <rPh sb="3" eb="5">
      <t>シテイ</t>
    </rPh>
    <rPh sb="7" eb="10">
      <t>タントウシャ</t>
    </rPh>
    <rPh sb="13" eb="15">
      <t>ソウダン</t>
    </rPh>
    <rPh sb="15" eb="17">
      <t>ケンスウ</t>
    </rPh>
    <rPh sb="18" eb="20">
      <t>ヒョウジ</t>
    </rPh>
    <phoneticPr fontId="5"/>
  </si>
  <si>
    <t>経過記録情報について、各担当者の供覧（閲覧）状況を表示することができること。また、電子申請や電子承認を行うことができること。</t>
    <rPh sb="0" eb="2">
      <t>ケイカ</t>
    </rPh>
    <rPh sb="2" eb="4">
      <t>キロク</t>
    </rPh>
    <rPh sb="4" eb="6">
      <t>ジョウホウ</t>
    </rPh>
    <rPh sb="11" eb="12">
      <t>カク</t>
    </rPh>
    <rPh sb="12" eb="15">
      <t>タントウシャ</t>
    </rPh>
    <rPh sb="16" eb="18">
      <t>キョウラン</t>
    </rPh>
    <rPh sb="19" eb="21">
      <t>エツラン</t>
    </rPh>
    <rPh sb="22" eb="24">
      <t>ジョウキョウ</t>
    </rPh>
    <rPh sb="25" eb="27">
      <t>ヒョウジ</t>
    </rPh>
    <phoneticPr fontId="5"/>
  </si>
  <si>
    <t>スタイルシートを変更し、システムのデザイン色や文字色を変更できること。</t>
  </si>
  <si>
    <t>不必要な入力項目は、非表示に設定ができ画面上から非表示になること。</t>
  </si>
  <si>
    <t>安全確認を実施していない児童をお知らせ画面に表示できること。</t>
  </si>
  <si>
    <t>ログインしたシステム利用者の予定をカレンダー上に表示できること。また、ボタンにより切替で月間予定表の表示ができること。</t>
  </si>
  <si>
    <t>相談員の予定を一覧画面にて表示でき、全員の空き日程などを確認できること。</t>
  </si>
  <si>
    <t>フリーワード検索がおこなえること。なお、検索はWordやExcelなどの添付ファイル内の文字列も検索をおこなうこと。</t>
  </si>
  <si>
    <t>児童の氏名、フリガナ、生年月日、携帯電話番号などを条件に検索できること。</t>
  </si>
  <si>
    <t>会議の実施年度、実施月、会議名、会議場所などを条件に会議情報の検索ができること。</t>
  </si>
  <si>
    <t>検索結果は、出力項目を任意に選択でき、ＣＳＶファイルに出力できること。
また出力項目は保存でき、次回出力時に出力項目を復元できること。</t>
  </si>
  <si>
    <t>宛名番号、氏名、フリガナ、生年月日、性別、住所、世帯番号、「続柄」等などの基本情報を入力できること。</t>
  </si>
  <si>
    <t>ＤＶ該当者について会議用帳票出力時に住所を出力しない設定ができること。また権限のある職員のみ住基情報の閲覧ができること。</t>
  </si>
  <si>
    <t>受付情報を登録できること。</t>
  </si>
  <si>
    <t>最大10項目まで職員にて管理項目を追加できること。</t>
  </si>
  <si>
    <t>経過記録は8,000文字程度まで入力できること。また、入力画面と印刷画面は文字の折り返し位置や改行位置がしっかり揃う様、画面表示がおこなえること。</t>
  </si>
  <si>
    <t>兄弟ケースの場合でも簡単な操作で複写でき、結果がトップ画面上に表示できること。</t>
  </si>
  <si>
    <t>会議録は、8,000文字程度の入力ができること。</t>
  </si>
  <si>
    <t>兄弟の場合、ひとつの議事録を複数人で共有できること。</t>
  </si>
  <si>
    <t>福祉行政報告例の集計対象ケースを一覧で出力できること。</t>
  </si>
  <si>
    <t>児童相談所や警察等から問い合わせのあった児童の照会内容を登録できること。</t>
  </si>
  <si>
    <t>登録した内容を照会書として出力できること。</t>
  </si>
  <si>
    <t>入国管理局への照会書を作成できること。</t>
  </si>
  <si>
    <t>誤って削除したケースを復元する機能を有していること。</t>
  </si>
  <si>
    <t>製品品質信頼性の観点から現時点で複数の市区町村で稼働実績のある安定したシステムであること。</t>
    <rPh sb="20" eb="21">
      <t>ク</t>
    </rPh>
    <phoneticPr fontId="5"/>
  </si>
  <si>
    <t>不必要な入力項目は、非表示に設定ができ、画面上から非表示になること。（選択項目に応じた入力項目が表示される）</t>
    <rPh sb="0" eb="3">
      <t>フヒツヨウ</t>
    </rPh>
    <rPh sb="4" eb="6">
      <t>ニュウリョク</t>
    </rPh>
    <rPh sb="6" eb="8">
      <t>コウモク</t>
    </rPh>
    <rPh sb="10" eb="13">
      <t>ヒヒョウジ</t>
    </rPh>
    <rPh sb="14" eb="16">
      <t>セッテイ</t>
    </rPh>
    <rPh sb="20" eb="22">
      <t>ガメン</t>
    </rPh>
    <rPh sb="22" eb="23">
      <t>ウエ</t>
    </rPh>
    <rPh sb="25" eb="28">
      <t>ヒヒョウジ</t>
    </rPh>
    <rPh sb="35" eb="37">
      <t>センタク</t>
    </rPh>
    <rPh sb="37" eb="39">
      <t>コウモク</t>
    </rPh>
    <phoneticPr fontId="5"/>
  </si>
  <si>
    <t>連携時に児童から見た続柄に自動または手動で変更できること。</t>
    <rPh sb="0" eb="2">
      <t>レンケイ</t>
    </rPh>
    <rPh sb="2" eb="3">
      <t>ジ</t>
    </rPh>
    <rPh sb="4" eb="6">
      <t>ジドウ</t>
    </rPh>
    <rPh sb="8" eb="9">
      <t>ミ</t>
    </rPh>
    <rPh sb="10" eb="12">
      <t>ゾクガラ</t>
    </rPh>
    <rPh sb="21" eb="23">
      <t>ヘンコウ</t>
    </rPh>
    <phoneticPr fontId="5"/>
  </si>
  <si>
    <t>虐待種別および虐待者は主と従が登録でき、暴力の目撃による心理的虐待にも対応していること。</t>
    <rPh sb="0" eb="2">
      <t>ギャクタイ</t>
    </rPh>
    <rPh sb="2" eb="4">
      <t>シュベツ</t>
    </rPh>
    <rPh sb="7" eb="9">
      <t>ギャクタイ</t>
    </rPh>
    <rPh sb="9" eb="10">
      <t>シャ</t>
    </rPh>
    <rPh sb="11" eb="12">
      <t>シュ</t>
    </rPh>
    <rPh sb="13" eb="14">
      <t>ジュウ</t>
    </rPh>
    <rPh sb="15" eb="17">
      <t>トウロク</t>
    </rPh>
    <rPh sb="20" eb="22">
      <t>ボウリョク</t>
    </rPh>
    <rPh sb="23" eb="25">
      <t>モクゲキ</t>
    </rPh>
    <rPh sb="28" eb="31">
      <t>シンリテキ</t>
    </rPh>
    <rPh sb="31" eb="33">
      <t>ギャクタイ</t>
    </rPh>
    <rPh sb="35" eb="37">
      <t>タイオウ</t>
    </rPh>
    <phoneticPr fontId="5"/>
  </si>
  <si>
    <t>経過記録を共有する任意のきょうだいのケースを選択し、経過記録をコピーできること。</t>
    <rPh sb="0" eb="2">
      <t>ケイカ</t>
    </rPh>
    <rPh sb="2" eb="4">
      <t>キロク</t>
    </rPh>
    <rPh sb="5" eb="7">
      <t>キョウユウ</t>
    </rPh>
    <rPh sb="9" eb="11">
      <t>ニンイ</t>
    </rPh>
    <rPh sb="22" eb="24">
      <t>センタク</t>
    </rPh>
    <rPh sb="26" eb="28">
      <t>ケイカ</t>
    </rPh>
    <rPh sb="28" eb="30">
      <t>キロク</t>
    </rPh>
    <phoneticPr fontId="5"/>
  </si>
  <si>
    <t>福祉行政報告例の集計項目の入力が行えること。
福祉行政報告例に関する項目は入力漏れがあった場合、確認ができること。</t>
    <rPh sb="16" eb="17">
      <t>オコナ</t>
    </rPh>
    <rPh sb="48" eb="50">
      <t>カクニン</t>
    </rPh>
    <phoneticPr fontId="5"/>
  </si>
  <si>
    <t>福祉行政報告例に従った統計帳票（第43表～第45表、第49の2表）およびその内訳明細（児童名、相談種別、生年月日、受理年月日等）を出力できること。</t>
    <rPh sb="47" eb="49">
      <t>ソウダン</t>
    </rPh>
    <rPh sb="49" eb="51">
      <t>シュベツ</t>
    </rPh>
    <rPh sb="52" eb="54">
      <t>セイネン</t>
    </rPh>
    <rPh sb="54" eb="56">
      <t>ガッピ</t>
    </rPh>
    <rPh sb="57" eb="59">
      <t>ジュリ</t>
    </rPh>
    <rPh sb="59" eb="62">
      <t>ネンガッピ</t>
    </rPh>
    <phoneticPr fontId="6"/>
  </si>
  <si>
    <t>ユーザーID、パスワードによる認証ができ、ユーザーは自分自身のパスワードを変更できること。パスワードはDB内でも暗号化して保存されていること。</t>
    <rPh sb="53" eb="54">
      <t>ナイ</t>
    </rPh>
    <rPh sb="56" eb="59">
      <t>アンゴウカ</t>
    </rPh>
    <rPh sb="61" eb="63">
      <t>ホゾン</t>
    </rPh>
    <phoneticPr fontId="5"/>
  </si>
  <si>
    <t>パスワードに文字数・有効期限・文字種等の制限をかける機能を有すること。</t>
  </si>
  <si>
    <t>管理者はユーザーの追加、変更、削除及び権限の設定が行えること。</t>
  </si>
  <si>
    <t>ケース担当者の変更時に一括で担当者の変更ができること。
（例えば、担当者A→担当者Bへ）</t>
    <rPh sb="3" eb="6">
      <t>タントウシャ</t>
    </rPh>
    <rPh sb="7" eb="9">
      <t>ヘンコウ</t>
    </rPh>
    <rPh sb="9" eb="10">
      <t>ジ</t>
    </rPh>
    <rPh sb="11" eb="13">
      <t>イッカツ</t>
    </rPh>
    <rPh sb="14" eb="17">
      <t>タントウシャ</t>
    </rPh>
    <rPh sb="18" eb="20">
      <t>ヘンコウ</t>
    </rPh>
    <rPh sb="29" eb="30">
      <t>タト</t>
    </rPh>
    <phoneticPr fontId="5"/>
  </si>
  <si>
    <t>スケジュール表や日報（行動実績や支援内容等）については、担当者別に出力できること。</t>
    <rPh sb="6" eb="7">
      <t>ヒョウ</t>
    </rPh>
    <rPh sb="8" eb="10">
      <t>ニッポウ</t>
    </rPh>
    <rPh sb="11" eb="13">
      <t>コウドウ</t>
    </rPh>
    <rPh sb="13" eb="15">
      <t>ジッセキ</t>
    </rPh>
    <rPh sb="16" eb="18">
      <t>シエン</t>
    </rPh>
    <rPh sb="18" eb="20">
      <t>ナイヨウ</t>
    </rPh>
    <rPh sb="20" eb="21">
      <t>トウ</t>
    </rPh>
    <rPh sb="33" eb="35">
      <t>シュツリョク</t>
    </rPh>
    <phoneticPr fontId="5"/>
  </si>
  <si>
    <t>クライアント端末にソフトウェアをインストールすることなく（MicrosoftEdgeまたはGoogle Chromeのブラウザ上で作動する）利用可能な、Webシステムで構築されていること。</t>
    <rPh sb="6" eb="8">
      <t>タンマツ</t>
    </rPh>
    <rPh sb="63" eb="64">
      <t>ジョウ</t>
    </rPh>
    <rPh sb="65" eb="67">
      <t>サドウ</t>
    </rPh>
    <rPh sb="70" eb="72">
      <t>リヨウ</t>
    </rPh>
    <rPh sb="72" eb="74">
      <t>カノウ</t>
    </rPh>
    <rPh sb="84" eb="86">
      <t>コウチク</t>
    </rPh>
    <phoneticPr fontId="5"/>
  </si>
  <si>
    <t>「児童相談」及び「虐待相談」、関係機関からの「照会情報」の窓口は、ケース情報や問い合わせ内容について対象児童5名以上（成田市は10名以上）を表示できること。</t>
    <rPh sb="1" eb="3">
      <t>ジドウ</t>
    </rPh>
    <rPh sb="3" eb="5">
      <t>ソウダン</t>
    </rPh>
    <rPh sb="6" eb="7">
      <t>オヨ</t>
    </rPh>
    <rPh sb="9" eb="11">
      <t>ギャクタイ</t>
    </rPh>
    <rPh sb="11" eb="13">
      <t>ソウダン</t>
    </rPh>
    <rPh sb="29" eb="31">
      <t>マドグチ</t>
    </rPh>
    <rPh sb="36" eb="38">
      <t>ジョウホウ</t>
    </rPh>
    <rPh sb="50" eb="52">
      <t>タイショウ</t>
    </rPh>
    <rPh sb="52" eb="54">
      <t>ジドウ</t>
    </rPh>
    <rPh sb="55" eb="58">
      <t>メイイジョウ</t>
    </rPh>
    <rPh sb="59" eb="62">
      <t>ナリタシ</t>
    </rPh>
    <rPh sb="65" eb="68">
      <t>メイイジョウ</t>
    </rPh>
    <rPh sb="70" eb="72">
      <t>ヒョウジ</t>
    </rPh>
    <phoneticPr fontId="5"/>
  </si>
  <si>
    <t>年度単位にて都道府県や国に報告する対応種別・相談種別の件数を計上した統計帳票（児童相談種類別対応件数（第45表））の入力、出力ができること。</t>
    <phoneticPr fontId="1"/>
  </si>
  <si>
    <t>母子保健</t>
    <rPh sb="0" eb="4">
      <t>ボシホケン</t>
    </rPh>
    <phoneticPr fontId="1"/>
  </si>
  <si>
    <t>○</t>
    <phoneticPr fontId="1"/>
  </si>
  <si>
    <t>サポートプラン</t>
    <phoneticPr fontId="5"/>
  </si>
  <si>
    <t>作成したサポートプランを支援対象者に交付するために出力できること。</t>
    <rPh sb="0" eb="2">
      <t>サクセイ</t>
    </rPh>
    <rPh sb="12" eb="17">
      <t>シエンタイショウシャ</t>
    </rPh>
    <rPh sb="18" eb="20">
      <t>コウフ</t>
    </rPh>
    <rPh sb="25" eb="27">
      <t>シュツリョク</t>
    </rPh>
    <phoneticPr fontId="5"/>
  </si>
  <si>
    <t>No.</t>
    <phoneticPr fontId="1"/>
  </si>
  <si>
    <t>項目</t>
    <rPh sb="0" eb="2">
      <t>コウモク</t>
    </rPh>
    <phoneticPr fontId="1"/>
  </si>
  <si>
    <t>機能説明</t>
    <rPh sb="0" eb="2">
      <t>キノウ</t>
    </rPh>
    <rPh sb="2" eb="4">
      <t>セツメイ</t>
    </rPh>
    <phoneticPr fontId="1"/>
  </si>
  <si>
    <t>必須項目</t>
    <rPh sb="0" eb="2">
      <t>ヒッス</t>
    </rPh>
    <rPh sb="2" eb="4">
      <t>コウモク</t>
    </rPh>
    <phoneticPr fontId="1"/>
  </si>
  <si>
    <t>備考</t>
    <rPh sb="0" eb="2">
      <t>ビコウ</t>
    </rPh>
    <phoneticPr fontId="1"/>
  </si>
  <si>
    <t>「児童虐待相談等の連絡・調整に関する基本ルール（区市町村の子供家庭支援センターと児童相談所との間における連携・協働のための「東京ルール」」（令和元年９月制定・令和３年８月改正　東京都福祉保健局（現福祉局））に規定する様式のうち、次の様式の入力・出力ができること。
1 情報提供書
2 援助要請書
3 送致書
4 通知書
8-2 回答書
9-7 指導委託活動報告書
10 緊急受理会議録
11 移管・情報提供書</t>
    <rPh sb="1" eb="7">
      <t>ジドウギャクタイソウダン</t>
    </rPh>
    <rPh sb="7" eb="8">
      <t>トウ</t>
    </rPh>
    <rPh sb="9" eb="11">
      <t>レンラク</t>
    </rPh>
    <rPh sb="12" eb="14">
      <t>チョウセイ</t>
    </rPh>
    <rPh sb="15" eb="16">
      <t>カン</t>
    </rPh>
    <rPh sb="18" eb="20">
      <t>キホン</t>
    </rPh>
    <rPh sb="24" eb="28">
      <t>クシチョウソン</t>
    </rPh>
    <rPh sb="29" eb="35">
      <t>コドモカテイシエン</t>
    </rPh>
    <rPh sb="40" eb="45">
      <t>ジドウソウダンショ</t>
    </rPh>
    <rPh sb="47" eb="48">
      <t>アイダ</t>
    </rPh>
    <rPh sb="52" eb="54">
      <t>レンケイ</t>
    </rPh>
    <rPh sb="55" eb="57">
      <t>キョウドウ</t>
    </rPh>
    <rPh sb="62" eb="64">
      <t>トウキョウ</t>
    </rPh>
    <rPh sb="70" eb="72">
      <t>レイワ</t>
    </rPh>
    <rPh sb="72" eb="74">
      <t>ガンネン</t>
    </rPh>
    <rPh sb="75" eb="76">
      <t>ガツ</t>
    </rPh>
    <rPh sb="76" eb="78">
      <t>セイテイ</t>
    </rPh>
    <rPh sb="79" eb="81">
      <t>レイワ</t>
    </rPh>
    <rPh sb="82" eb="83">
      <t>ネン</t>
    </rPh>
    <rPh sb="84" eb="85">
      <t>ガツ</t>
    </rPh>
    <rPh sb="85" eb="87">
      <t>カイセイ</t>
    </rPh>
    <rPh sb="104" eb="106">
      <t>キテイ</t>
    </rPh>
    <rPh sb="108" eb="110">
      <t>ヨウシキ</t>
    </rPh>
    <rPh sb="114" eb="115">
      <t>ツギ</t>
    </rPh>
    <rPh sb="116" eb="118">
      <t>ヨウシキ</t>
    </rPh>
    <rPh sb="119" eb="121">
      <t>ニュウリョク</t>
    </rPh>
    <rPh sb="122" eb="124">
      <t>シュツリョク</t>
    </rPh>
    <rPh sb="134" eb="139">
      <t>ジョウホウテイキョウショ</t>
    </rPh>
    <rPh sb="142" eb="147">
      <t>エンジョヨウセイショ</t>
    </rPh>
    <rPh sb="156" eb="159">
      <t>ツウチショ</t>
    </rPh>
    <rPh sb="172" eb="181">
      <t>シドウイタクカツドウホウコクショ</t>
    </rPh>
    <rPh sb="185" eb="187">
      <t>キンキュウ</t>
    </rPh>
    <rPh sb="187" eb="189">
      <t>ジュリ</t>
    </rPh>
    <rPh sb="189" eb="192">
      <t>カイギロク</t>
    </rPh>
    <rPh sb="196" eb="198">
      <t>イカン</t>
    </rPh>
    <rPh sb="199" eb="204">
      <t>ジョウホウテイキョウショ</t>
    </rPh>
    <phoneticPr fontId="5"/>
  </si>
  <si>
    <t>処理内容が送致や移管だった際、送致書、ケース移管書、終結の項目入力が行えること。また、入力内容より送致書や移管書の作成ができること。※東京ルールに基づく様式であること。</t>
    <rPh sb="0" eb="2">
      <t>ショリ</t>
    </rPh>
    <rPh sb="2" eb="4">
      <t>ナイヨウ</t>
    </rPh>
    <rPh sb="5" eb="7">
      <t>ソウチ</t>
    </rPh>
    <rPh sb="8" eb="10">
      <t>イカン</t>
    </rPh>
    <rPh sb="13" eb="14">
      <t>サイ</t>
    </rPh>
    <rPh sb="15" eb="17">
      <t>ソウチ</t>
    </rPh>
    <rPh sb="17" eb="18">
      <t>ショ</t>
    </rPh>
    <rPh sb="22" eb="24">
      <t>イカン</t>
    </rPh>
    <rPh sb="24" eb="25">
      <t>ショ</t>
    </rPh>
    <rPh sb="26" eb="28">
      <t>シュウケツ</t>
    </rPh>
    <rPh sb="29" eb="31">
      <t>コウモク</t>
    </rPh>
    <rPh sb="31" eb="33">
      <t>ニュウリョク</t>
    </rPh>
    <rPh sb="34" eb="35">
      <t>オコナ</t>
    </rPh>
    <rPh sb="43" eb="45">
      <t>ニュウリョク</t>
    </rPh>
    <rPh sb="45" eb="47">
      <t>ナイヨウ</t>
    </rPh>
    <rPh sb="49" eb="51">
      <t>ソウチ</t>
    </rPh>
    <rPh sb="51" eb="52">
      <t>ショ</t>
    </rPh>
    <rPh sb="53" eb="55">
      <t>イカン</t>
    </rPh>
    <rPh sb="55" eb="56">
      <t>ショ</t>
    </rPh>
    <rPh sb="57" eb="59">
      <t>サクセイ</t>
    </rPh>
    <rPh sb="67" eb="69">
      <t>トウキョウ</t>
    </rPh>
    <rPh sb="73" eb="74">
      <t>モト</t>
    </rPh>
    <rPh sb="76" eb="78">
      <t>ヨウシキ</t>
    </rPh>
    <phoneticPr fontId="6"/>
  </si>
  <si>
    <t>データ移行</t>
    <rPh sb="3" eb="5">
      <t>イコウ</t>
    </rPh>
    <phoneticPr fontId="1"/>
  </si>
  <si>
    <t>○</t>
    <phoneticPr fontId="1"/>
  </si>
  <si>
    <t>システム移行の際、本システムからデータの抽出が容易に行えること。</t>
    <rPh sb="4" eb="6">
      <t>イコウ</t>
    </rPh>
    <rPh sb="7" eb="8">
      <t>サイ</t>
    </rPh>
    <rPh sb="9" eb="10">
      <t>ホン</t>
    </rPh>
    <rPh sb="20" eb="22">
      <t>チュウシュツ</t>
    </rPh>
    <rPh sb="23" eb="25">
      <t>ヨウイ</t>
    </rPh>
    <rPh sb="26" eb="27">
      <t>オコナ</t>
    </rPh>
    <phoneticPr fontId="1"/>
  </si>
  <si>
    <t>会議</t>
    <rPh sb="0" eb="2">
      <t>カイギ</t>
    </rPh>
    <phoneticPr fontId="1"/>
  </si>
  <si>
    <t>関係機関照会情報</t>
    <rPh sb="0" eb="2">
      <t>カンケイ</t>
    </rPh>
    <rPh sb="2" eb="4">
      <t>キカン</t>
    </rPh>
    <rPh sb="4" eb="6">
      <t>ショウカイ</t>
    </rPh>
    <rPh sb="6" eb="8">
      <t>ジョウホウ</t>
    </rPh>
    <phoneticPr fontId="1"/>
  </si>
  <si>
    <t>経過記録</t>
    <rPh sb="0" eb="4">
      <t>ケイカキロク</t>
    </rPh>
    <phoneticPr fontId="1"/>
  </si>
  <si>
    <t>検索</t>
    <rPh sb="0" eb="2">
      <t>ケンサク</t>
    </rPh>
    <phoneticPr fontId="1"/>
  </si>
  <si>
    <t>児童情報</t>
    <rPh sb="0" eb="4">
      <t>ジドウジョウホウ</t>
    </rPh>
    <phoneticPr fontId="1"/>
  </si>
  <si>
    <t>集計</t>
    <rPh sb="0" eb="2">
      <t>シュウケイ</t>
    </rPh>
    <phoneticPr fontId="1"/>
  </si>
  <si>
    <t>帳票</t>
    <rPh sb="0" eb="2">
      <t>チョウヒョウ</t>
    </rPh>
    <phoneticPr fontId="1"/>
  </si>
  <si>
    <t>システム要件</t>
    <rPh sb="4" eb="6">
      <t>ヨウケン</t>
    </rPh>
    <phoneticPr fontId="1"/>
  </si>
  <si>
    <t>ケース情報</t>
    <rPh sb="3" eb="5">
      <t>ジョウホウ</t>
    </rPh>
    <phoneticPr fontId="1"/>
  </si>
  <si>
    <t>トップ画面</t>
    <rPh sb="3" eb="5">
      <t>ガメン</t>
    </rPh>
    <phoneticPr fontId="1"/>
  </si>
  <si>
    <t>児童情報</t>
    <rPh sb="0" eb="2">
      <t>ジドウ</t>
    </rPh>
    <rPh sb="2" eb="4">
      <t>ジョウホウ</t>
    </rPh>
    <phoneticPr fontId="1"/>
  </si>
  <si>
    <t>軽微な帳票修正は、Excelを用いて帳票の修正ができること。</t>
    <rPh sb="0" eb="2">
      <t>ケイビ</t>
    </rPh>
    <rPh sb="3" eb="5">
      <t>チョウヒョウ</t>
    </rPh>
    <rPh sb="5" eb="7">
      <t>シュウセイ</t>
    </rPh>
    <rPh sb="15" eb="16">
      <t>モチ</t>
    </rPh>
    <rPh sb="18" eb="20">
      <t>チョウヒョウ</t>
    </rPh>
    <rPh sb="21" eb="23">
      <t>シュウセイ</t>
    </rPh>
    <phoneticPr fontId="5"/>
  </si>
  <si>
    <t>今年度に18歳となり、終結を迎える児童が通知表示されること。（検索による絞り込みで画面から確認できることでも可）</t>
    <rPh sb="0" eb="3">
      <t>コンネンド</t>
    </rPh>
    <rPh sb="6" eb="7">
      <t>サイ</t>
    </rPh>
    <rPh sb="11" eb="13">
      <t>シュウケツ</t>
    </rPh>
    <rPh sb="14" eb="15">
      <t>ムカ</t>
    </rPh>
    <rPh sb="17" eb="19">
      <t>ジドウ</t>
    </rPh>
    <rPh sb="20" eb="22">
      <t>ツウチ</t>
    </rPh>
    <rPh sb="22" eb="24">
      <t>ヒョウジ</t>
    </rPh>
    <rPh sb="31" eb="33">
      <t>ケンサク</t>
    </rPh>
    <rPh sb="36" eb="37">
      <t>シボ</t>
    </rPh>
    <rPh sb="38" eb="39">
      <t>コ</t>
    </rPh>
    <rPh sb="41" eb="43">
      <t>ガメン</t>
    </rPh>
    <rPh sb="45" eb="47">
      <t>カクニン</t>
    </rPh>
    <rPh sb="54" eb="55">
      <t>カ</t>
    </rPh>
    <phoneticPr fontId="5"/>
  </si>
  <si>
    <t>どこの画面からも基本情報だけでなく、全ての経過記録やシステムに添付しているExcelやワード内のWordに記載されている文字も含めて全文からフリーワード検索できること。</t>
    <rPh sb="3" eb="5">
      <t>ガメン</t>
    </rPh>
    <rPh sb="8" eb="10">
      <t>キホン</t>
    </rPh>
    <rPh sb="10" eb="12">
      <t>ジョウホウ</t>
    </rPh>
    <rPh sb="18" eb="19">
      <t>スベ</t>
    </rPh>
    <rPh sb="21" eb="23">
      <t>ケイカ</t>
    </rPh>
    <rPh sb="23" eb="25">
      <t>キロク</t>
    </rPh>
    <rPh sb="31" eb="33">
      <t>テンプ</t>
    </rPh>
    <rPh sb="46" eb="47">
      <t>ナイ</t>
    </rPh>
    <rPh sb="53" eb="55">
      <t>キサイ</t>
    </rPh>
    <rPh sb="60" eb="62">
      <t>モジ</t>
    </rPh>
    <rPh sb="63" eb="64">
      <t>フク</t>
    </rPh>
    <rPh sb="66" eb="68">
      <t>ゼンブン</t>
    </rPh>
    <rPh sb="76" eb="78">
      <t>ケンサク</t>
    </rPh>
    <phoneticPr fontId="5"/>
  </si>
  <si>
    <t>東京都福祉局行政統計報告（330表、501表～503表）の集計が行えること。</t>
    <rPh sb="0" eb="3">
      <t>トウキョウト</t>
    </rPh>
    <rPh sb="3" eb="6">
      <t>フクシキョク</t>
    </rPh>
    <rPh sb="6" eb="8">
      <t>ギョウセイ</t>
    </rPh>
    <rPh sb="8" eb="10">
      <t>トウケイ</t>
    </rPh>
    <rPh sb="10" eb="12">
      <t>ホウコク</t>
    </rPh>
    <rPh sb="16" eb="17">
      <t>ヒョウ</t>
    </rPh>
    <rPh sb="21" eb="22">
      <t>ヒョウ</t>
    </rPh>
    <rPh sb="26" eb="27">
      <t>ヒョウ</t>
    </rPh>
    <rPh sb="29" eb="31">
      <t>シュウケイ</t>
    </rPh>
    <rPh sb="32" eb="33">
      <t>オコナ</t>
    </rPh>
    <phoneticPr fontId="1"/>
  </si>
  <si>
    <t>東京都福祉局へ報告する福祉行政統計報告（女性相談経路別受付状況（501表））の入力、出力が行えること。</t>
    <rPh sb="0" eb="3">
      <t>トウキョウト</t>
    </rPh>
    <rPh sb="3" eb="6">
      <t>フクシキョク</t>
    </rPh>
    <rPh sb="7" eb="9">
      <t>ホウコク</t>
    </rPh>
    <rPh sb="20" eb="31">
      <t>ジョセイソウダンケイロベツウケツケジョウキョウ</t>
    </rPh>
    <rPh sb="35" eb="36">
      <t>ヒョウ</t>
    </rPh>
    <rPh sb="39" eb="41">
      <t>ニュウリョク</t>
    </rPh>
    <rPh sb="42" eb="44">
      <t>シュツリョク</t>
    </rPh>
    <rPh sb="45" eb="46">
      <t>オコナ</t>
    </rPh>
    <phoneticPr fontId="1"/>
  </si>
  <si>
    <t>東京都福祉局へ報告する福祉行政統計報告（母子・父子自立支援員の相談指導状況（330表））の入力、出力が行えること。</t>
    <rPh sb="0" eb="3">
      <t>トウキョウト</t>
    </rPh>
    <rPh sb="3" eb="6">
      <t>フクシキョク</t>
    </rPh>
    <rPh sb="7" eb="9">
      <t>ホウコク</t>
    </rPh>
    <rPh sb="11" eb="13">
      <t>フクシ</t>
    </rPh>
    <rPh sb="13" eb="15">
      <t>ギョウセイ</t>
    </rPh>
    <rPh sb="15" eb="17">
      <t>トウケイ</t>
    </rPh>
    <rPh sb="17" eb="19">
      <t>ホウコク</t>
    </rPh>
    <rPh sb="20" eb="22">
      <t>ボシ</t>
    </rPh>
    <rPh sb="23" eb="25">
      <t>フシ</t>
    </rPh>
    <rPh sb="25" eb="30">
      <t>ジリツシエンイン</t>
    </rPh>
    <rPh sb="31" eb="33">
      <t>ソウダン</t>
    </rPh>
    <rPh sb="33" eb="37">
      <t>シドウジョウキョウ</t>
    </rPh>
    <rPh sb="41" eb="42">
      <t>ヒョウ</t>
    </rPh>
    <rPh sb="45" eb="47">
      <t>ニュウリョク</t>
    </rPh>
    <rPh sb="48" eb="50">
      <t>シュツリョク</t>
    </rPh>
    <rPh sb="51" eb="52">
      <t>オコナ</t>
    </rPh>
    <phoneticPr fontId="1"/>
  </si>
  <si>
    <t>東京都福祉局へ報告する福祉行政統計報告（女性相談の内容（502表））の入力、出力が行えること。</t>
    <rPh sb="0" eb="3">
      <t>トウキョウト</t>
    </rPh>
    <rPh sb="3" eb="6">
      <t>フクシキョク</t>
    </rPh>
    <rPh sb="7" eb="9">
      <t>ホウコク</t>
    </rPh>
    <rPh sb="11" eb="19">
      <t>フクシギョウセイトウケイホウコク</t>
    </rPh>
    <rPh sb="20" eb="24">
      <t>ジョセイソウダン</t>
    </rPh>
    <rPh sb="25" eb="27">
      <t>ナイヨウ</t>
    </rPh>
    <rPh sb="31" eb="32">
      <t>ヒョウ</t>
    </rPh>
    <rPh sb="35" eb="37">
      <t>ニュウリョク</t>
    </rPh>
    <rPh sb="38" eb="40">
      <t>シュツリョク</t>
    </rPh>
    <rPh sb="41" eb="42">
      <t>オコナ</t>
    </rPh>
    <phoneticPr fontId="1"/>
  </si>
  <si>
    <t>東京都福祉局へ報告する福祉行政統計報告（女性相談処理の内訳（503表））の入力、出力が行えること。</t>
    <rPh sb="0" eb="3">
      <t>トウキョウト</t>
    </rPh>
    <rPh sb="3" eb="6">
      <t>フクシキョク</t>
    </rPh>
    <rPh sb="7" eb="9">
      <t>ホウコク</t>
    </rPh>
    <rPh sb="11" eb="19">
      <t>フクシギョウセイトウケイホウコク</t>
    </rPh>
    <rPh sb="20" eb="22">
      <t>ジョセイ</t>
    </rPh>
    <rPh sb="22" eb="24">
      <t>ソウダン</t>
    </rPh>
    <rPh sb="24" eb="26">
      <t>ショリ</t>
    </rPh>
    <rPh sb="27" eb="29">
      <t>ウチワケ</t>
    </rPh>
    <rPh sb="33" eb="34">
      <t>ヒョウ</t>
    </rPh>
    <rPh sb="37" eb="39">
      <t>ニュウリョク</t>
    </rPh>
    <rPh sb="40" eb="42">
      <t>シュツリョク</t>
    </rPh>
    <rPh sb="43" eb="44">
      <t>オコナ</t>
    </rPh>
    <phoneticPr fontId="1"/>
  </si>
  <si>
    <t>○</t>
    <phoneticPr fontId="1"/>
  </si>
  <si>
    <t>ひとり親家庭における生活や仕事に関する「ひとり親相談」について、ケースの登録や相談経路、受付携帯、相談種別、相談内容の管理ができること。</t>
    <rPh sb="3" eb="4">
      <t>オヤ</t>
    </rPh>
    <rPh sb="4" eb="6">
      <t>カテイ</t>
    </rPh>
    <rPh sb="10" eb="12">
      <t>セイカツ</t>
    </rPh>
    <rPh sb="13" eb="15">
      <t>シゴト</t>
    </rPh>
    <rPh sb="16" eb="17">
      <t>カン</t>
    </rPh>
    <rPh sb="23" eb="24">
      <t>オヤ</t>
    </rPh>
    <rPh sb="24" eb="26">
      <t>ソウダン</t>
    </rPh>
    <phoneticPr fontId="5"/>
  </si>
  <si>
    <t>「婦人相談」について相談経路、受付携帯、相談種別、相談内容の管理ができること。</t>
    <rPh sb="1" eb="5">
      <t>フジンソウダン</t>
    </rPh>
    <rPh sb="10" eb="14">
      <t>ソウダンケイロ</t>
    </rPh>
    <rPh sb="15" eb="19">
      <t>ウケツケケイタイ</t>
    </rPh>
    <rPh sb="20" eb="24">
      <t>ソウダンシュベツ</t>
    </rPh>
    <rPh sb="25" eb="29">
      <t>ソウダンナイヨウ</t>
    </rPh>
    <rPh sb="30" eb="32">
      <t>カンリ</t>
    </rPh>
    <phoneticPr fontId="1"/>
  </si>
  <si>
    <t>婦人相談</t>
    <rPh sb="0" eb="2">
      <t>フジン</t>
    </rPh>
    <rPh sb="2" eb="4">
      <t>ソウダン</t>
    </rPh>
    <phoneticPr fontId="1"/>
  </si>
  <si>
    <t>児童相談以外の「ひとり親相談」および「婦人相談」の相談内容について、「児童相談」および「虐待相談」とは別のケース情報として登録、管理できること</t>
    <rPh sb="11" eb="12">
      <t>オヤ</t>
    </rPh>
    <rPh sb="12" eb="14">
      <t>ソウダン</t>
    </rPh>
    <rPh sb="19" eb="21">
      <t>フジン</t>
    </rPh>
    <rPh sb="21" eb="23">
      <t>ソウダン</t>
    </rPh>
    <phoneticPr fontId="1"/>
  </si>
  <si>
    <t>ひとり親相談・婦人相談</t>
    <rPh sb="3" eb="4">
      <t>オヤ</t>
    </rPh>
    <rPh sb="4" eb="6">
      <t>ソウダン</t>
    </rPh>
    <rPh sb="7" eb="9">
      <t>フジン</t>
    </rPh>
    <rPh sb="9" eb="11">
      <t>ソウダン</t>
    </rPh>
    <phoneticPr fontId="5"/>
  </si>
  <si>
    <t>対応不可</t>
    <rPh sb="0" eb="4">
      <t>タイオウフカ</t>
    </rPh>
    <phoneticPr fontId="1"/>
  </si>
  <si>
    <t>対応範囲</t>
    <rPh sb="0" eb="2">
      <t>タイオウ</t>
    </rPh>
    <rPh sb="2" eb="4">
      <t>ハンイ</t>
    </rPh>
    <phoneticPr fontId="1"/>
  </si>
  <si>
    <t>確認事項欄</t>
    <rPh sb="0" eb="5">
      <t>カクニンジコウラン</t>
    </rPh>
    <phoneticPr fontId="1"/>
  </si>
  <si>
    <t>カスタマイズ費用</t>
    <rPh sb="6" eb="8">
      <t>ヒヨウ</t>
    </rPh>
    <phoneticPr fontId="1"/>
  </si>
  <si>
    <t>記号</t>
    <rPh sb="0" eb="2">
      <t>キゴウ</t>
    </rPh>
    <phoneticPr fontId="1"/>
  </si>
  <si>
    <t>対応範囲</t>
    <rPh sb="0" eb="4">
      <t>タイオウハンイ</t>
    </rPh>
    <phoneticPr fontId="1"/>
  </si>
  <si>
    <t>機能の実現可否について、以下の区分で対応範囲欄に記入すること。記入なしは不可と判断します。</t>
    <rPh sb="0" eb="2">
      <t>キノウ</t>
    </rPh>
    <rPh sb="3" eb="5">
      <t>ジツゲン</t>
    </rPh>
    <rPh sb="5" eb="7">
      <t>カヒ</t>
    </rPh>
    <rPh sb="12" eb="14">
      <t>イカ</t>
    </rPh>
    <rPh sb="15" eb="17">
      <t>クブン</t>
    </rPh>
    <rPh sb="18" eb="20">
      <t>タイオウ</t>
    </rPh>
    <rPh sb="20" eb="22">
      <t>ハンイ</t>
    </rPh>
    <rPh sb="22" eb="23">
      <t>ラン</t>
    </rPh>
    <rPh sb="31" eb="33">
      <t>キニュウ</t>
    </rPh>
    <rPh sb="36" eb="38">
      <t>フカ</t>
    </rPh>
    <rPh sb="39" eb="41">
      <t>ハンダン</t>
    </rPh>
    <phoneticPr fontId="1"/>
  </si>
  <si>
    <t>◎</t>
    <phoneticPr fontId="1"/>
  </si>
  <si>
    <t>パッケージ標準</t>
    <rPh sb="5" eb="7">
      <t>ヒョウジュン</t>
    </rPh>
    <phoneticPr fontId="1"/>
  </si>
  <si>
    <t>○</t>
    <phoneticPr fontId="1"/>
  </si>
  <si>
    <t>代替案</t>
    <rPh sb="0" eb="3">
      <t>ダイタイアン</t>
    </rPh>
    <phoneticPr fontId="1"/>
  </si>
  <si>
    <t>△</t>
    <phoneticPr fontId="1"/>
  </si>
  <si>
    <t>カスタマイズ対応</t>
    <rPh sb="6" eb="8">
      <t>タイオウ</t>
    </rPh>
    <phoneticPr fontId="1"/>
  </si>
  <si>
    <t>×</t>
    <phoneticPr fontId="1"/>
  </si>
  <si>
    <t>○</t>
    <phoneticPr fontId="1"/>
  </si>
  <si>
    <t>こども家庭センター業務の児童福祉、母子保健の対象者に応じたサポートプランの作成ができること。また、作成したサポートプラン印刷機能等を有すること。</t>
    <rPh sb="3" eb="5">
      <t>カテイ</t>
    </rPh>
    <rPh sb="9" eb="11">
      <t>ギョウム</t>
    </rPh>
    <rPh sb="12" eb="16">
      <t>ジドウフクシ</t>
    </rPh>
    <rPh sb="17" eb="21">
      <t>ボシホケン</t>
    </rPh>
    <rPh sb="22" eb="25">
      <t>タイショウシャ</t>
    </rPh>
    <rPh sb="26" eb="27">
      <t>オウ</t>
    </rPh>
    <rPh sb="37" eb="39">
      <t>サクセイ</t>
    </rPh>
    <rPh sb="49" eb="51">
      <t>サクセイ</t>
    </rPh>
    <rPh sb="60" eb="62">
      <t>インサツ</t>
    </rPh>
    <rPh sb="62" eb="64">
      <t>キノウ</t>
    </rPh>
    <rPh sb="64" eb="65">
      <t>トウ</t>
    </rPh>
    <rPh sb="66" eb="67">
      <t>ユウ</t>
    </rPh>
    <phoneticPr fontId="5"/>
  </si>
  <si>
    <t>母子保健</t>
    <rPh sb="0" eb="4">
      <t>ボシホケン</t>
    </rPh>
    <phoneticPr fontId="1"/>
  </si>
  <si>
    <t>収集した情報を、個人記録として管理し出力することができること。</t>
    <rPh sb="0" eb="2">
      <t>シュウシュウ</t>
    </rPh>
    <rPh sb="4" eb="6">
      <t>ジョウホウ</t>
    </rPh>
    <rPh sb="8" eb="12">
      <t>コジンキロク</t>
    </rPh>
    <rPh sb="15" eb="17">
      <t>カンリ</t>
    </rPh>
    <rPh sb="18" eb="20">
      <t>シュツリョク</t>
    </rPh>
    <phoneticPr fontId="1"/>
  </si>
  <si>
    <t>妊産婦・乳幼児等について、妊娠期、出産前後、子育て期の状況を継続的に把握し、経過に関する情報を体系的に管理するために支援台帳を作成できること。</t>
    <rPh sb="0" eb="3">
      <t>ニンサンプ</t>
    </rPh>
    <rPh sb="4" eb="8">
      <t>ニュウヨウジトウ</t>
    </rPh>
    <rPh sb="13" eb="16">
      <t>ニンシンキ</t>
    </rPh>
    <rPh sb="17" eb="21">
      <t>シュッサンゼンゴ</t>
    </rPh>
    <rPh sb="22" eb="24">
      <t>コソダ</t>
    </rPh>
    <rPh sb="25" eb="26">
      <t>キ</t>
    </rPh>
    <rPh sb="27" eb="29">
      <t>ジョウキョウ</t>
    </rPh>
    <rPh sb="30" eb="33">
      <t>ケイゾクテキ</t>
    </rPh>
    <rPh sb="34" eb="36">
      <t>ハアク</t>
    </rPh>
    <rPh sb="38" eb="40">
      <t>ケイカ</t>
    </rPh>
    <rPh sb="41" eb="42">
      <t>カン</t>
    </rPh>
    <rPh sb="44" eb="46">
      <t>ジョウホウ</t>
    </rPh>
    <rPh sb="47" eb="50">
      <t>タイケイテキ</t>
    </rPh>
    <rPh sb="51" eb="53">
      <t>カンリ</t>
    </rPh>
    <rPh sb="58" eb="62">
      <t>シエンダイチョウ</t>
    </rPh>
    <rPh sb="63" eb="65">
      <t>サクセイ</t>
    </rPh>
    <phoneticPr fontId="1"/>
  </si>
  <si>
    <t>妊娠・出産期における問題や社会的リスクを評価し、判断するためのアセスメントシートの作成ができること。</t>
    <rPh sb="0" eb="2">
      <t>ニンシン</t>
    </rPh>
    <rPh sb="3" eb="6">
      <t>シュッサンキ</t>
    </rPh>
    <rPh sb="10" eb="12">
      <t>モンダイ</t>
    </rPh>
    <rPh sb="13" eb="16">
      <t>シャカイテキ</t>
    </rPh>
    <rPh sb="20" eb="22">
      <t>ヒョウカ</t>
    </rPh>
    <rPh sb="24" eb="26">
      <t>ハンダン</t>
    </rPh>
    <rPh sb="41" eb="43">
      <t>サクセイ</t>
    </rPh>
    <phoneticPr fontId="1"/>
  </si>
  <si>
    <t>健康診査の受診状況や予防接種の接種状況を連携する健康管理システムよりデータの取り込みができること。</t>
    <rPh sb="0" eb="2">
      <t>ケンコウ</t>
    </rPh>
    <rPh sb="2" eb="4">
      <t>シンサ</t>
    </rPh>
    <rPh sb="5" eb="7">
      <t>ジュシン</t>
    </rPh>
    <rPh sb="7" eb="9">
      <t>ジョウキョウ</t>
    </rPh>
    <rPh sb="10" eb="12">
      <t>ヨボウ</t>
    </rPh>
    <rPh sb="12" eb="14">
      <t>セッシュ</t>
    </rPh>
    <rPh sb="15" eb="17">
      <t>セッシュ</t>
    </rPh>
    <rPh sb="17" eb="19">
      <t>ジョウキョウ</t>
    </rPh>
    <rPh sb="20" eb="22">
      <t>レンケイ</t>
    </rPh>
    <rPh sb="24" eb="26">
      <t>ケンコウ</t>
    </rPh>
    <rPh sb="26" eb="28">
      <t>カンリ</t>
    </rPh>
    <rPh sb="38" eb="39">
      <t>ト</t>
    </rPh>
    <rPh sb="40" eb="41">
      <t>コ</t>
    </rPh>
    <phoneticPr fontId="1"/>
  </si>
  <si>
    <t>○</t>
    <phoneticPr fontId="1"/>
  </si>
  <si>
    <t>支援のための情報収集項目の入力ができること。
妊産婦・保護者（妊娠届出日・母子健康手帳交付日、生年月日・年齢・居住地区、婚姻状況、家族構成、本人及びパートナー・夫の就労状況、出産機関、面談日・接触日、要支援の有無・支援理由・次回接触予定日等、担当保健師等）
乳幼児（年齢、出生時の状況、面談日・接触日、要支援の有無・支援理由・次回接触予定日等）</t>
    <rPh sb="0" eb="2">
      <t>シエン</t>
    </rPh>
    <rPh sb="6" eb="8">
      <t>ジョウホウ</t>
    </rPh>
    <rPh sb="8" eb="10">
      <t>シュウシュウ</t>
    </rPh>
    <rPh sb="10" eb="12">
      <t>コウモク</t>
    </rPh>
    <rPh sb="13" eb="15">
      <t>ニュウリョク</t>
    </rPh>
    <rPh sb="23" eb="26">
      <t>ニンサンプ</t>
    </rPh>
    <rPh sb="27" eb="30">
      <t>ホゴシャ</t>
    </rPh>
    <rPh sb="31" eb="36">
      <t>ニンシントドケデビ</t>
    </rPh>
    <rPh sb="37" eb="46">
      <t>ボシケンコウテチョウコウフビ</t>
    </rPh>
    <rPh sb="47" eb="51">
      <t>セイネンガッピ</t>
    </rPh>
    <rPh sb="52" eb="54">
      <t>ネンレイ</t>
    </rPh>
    <rPh sb="55" eb="59">
      <t>キョジュウチク</t>
    </rPh>
    <rPh sb="60" eb="64">
      <t>コンインジョウキョウ</t>
    </rPh>
    <rPh sb="65" eb="69">
      <t>カゾクコウセイ</t>
    </rPh>
    <rPh sb="70" eb="72">
      <t>ホンニン</t>
    </rPh>
    <rPh sb="72" eb="73">
      <t>オヨ</t>
    </rPh>
    <rPh sb="80" eb="81">
      <t>オット</t>
    </rPh>
    <rPh sb="82" eb="86">
      <t>シュウロウジョウキョウ</t>
    </rPh>
    <rPh sb="87" eb="91">
      <t>シュッサンキカン</t>
    </rPh>
    <rPh sb="92" eb="95">
      <t>メンダンビ</t>
    </rPh>
    <rPh sb="96" eb="99">
      <t>セッショクビ</t>
    </rPh>
    <rPh sb="100" eb="103">
      <t>ヨウシエン</t>
    </rPh>
    <rPh sb="104" eb="106">
      <t>ウム</t>
    </rPh>
    <rPh sb="107" eb="111">
      <t>シエンリユウ</t>
    </rPh>
    <rPh sb="112" eb="119">
      <t>ジカイセッショクヨテイビ</t>
    </rPh>
    <rPh sb="119" eb="120">
      <t>トウ</t>
    </rPh>
    <rPh sb="121" eb="126">
      <t>タントウホケンシ</t>
    </rPh>
    <rPh sb="126" eb="127">
      <t>トウ</t>
    </rPh>
    <rPh sb="129" eb="132">
      <t>ニュウヨウジ</t>
    </rPh>
    <rPh sb="133" eb="135">
      <t>ネンレイ</t>
    </rPh>
    <rPh sb="136" eb="139">
      <t>シュッショウジ</t>
    </rPh>
    <rPh sb="140" eb="142">
      <t>ジョウキョウ</t>
    </rPh>
    <rPh sb="143" eb="146">
      <t>メンダンビ</t>
    </rPh>
    <rPh sb="147" eb="150">
      <t>セッショクビ</t>
    </rPh>
    <rPh sb="151" eb="154">
      <t>ヨウシエン</t>
    </rPh>
    <rPh sb="155" eb="157">
      <t>ウム</t>
    </rPh>
    <rPh sb="158" eb="162">
      <t>シエンリユウ</t>
    </rPh>
    <rPh sb="163" eb="170">
      <t>ジカイセッショクヨテイビ</t>
    </rPh>
    <rPh sb="170" eb="171">
      <t>トウ</t>
    </rPh>
    <phoneticPr fontId="1"/>
  </si>
  <si>
    <t>住民記録情報の異動の適用を行い、自動で履歴が作成されること。</t>
    <rPh sb="7" eb="9">
      <t>イドウ</t>
    </rPh>
    <rPh sb="10" eb="12">
      <t>テキヨウ</t>
    </rPh>
    <rPh sb="13" eb="14">
      <t>オコナ</t>
    </rPh>
    <rPh sb="16" eb="18">
      <t>ジドウ</t>
    </rPh>
    <rPh sb="19" eb="21">
      <t>リレキ</t>
    </rPh>
    <rPh sb="22" eb="24">
      <t>サクセイ</t>
    </rPh>
    <phoneticPr fontId="5"/>
  </si>
  <si>
    <t>住民記録に異動があった場合、自動的に画面に通知されること。また、異動内容の詳細（変更前と変更後）が確認できること。</t>
    <rPh sb="0" eb="2">
      <t>ジュウミン</t>
    </rPh>
    <rPh sb="2" eb="4">
      <t>キロク</t>
    </rPh>
    <rPh sb="5" eb="7">
      <t>イドウ</t>
    </rPh>
    <rPh sb="11" eb="13">
      <t>バアイ</t>
    </rPh>
    <rPh sb="14" eb="17">
      <t>ジドウテキ</t>
    </rPh>
    <rPh sb="18" eb="20">
      <t>ガメン</t>
    </rPh>
    <rPh sb="21" eb="23">
      <t>ツウチ</t>
    </rPh>
    <rPh sb="32" eb="34">
      <t>イドウ</t>
    </rPh>
    <rPh sb="34" eb="36">
      <t>ナイヨウ</t>
    </rPh>
    <rPh sb="37" eb="39">
      <t>ショウサイ</t>
    </rPh>
    <rPh sb="40" eb="42">
      <t>ヘンコウ</t>
    </rPh>
    <rPh sb="42" eb="43">
      <t>マエ</t>
    </rPh>
    <rPh sb="44" eb="46">
      <t>ヘンコウ</t>
    </rPh>
    <rPh sb="46" eb="47">
      <t>ゴ</t>
    </rPh>
    <rPh sb="49" eb="51">
      <t>カクニン</t>
    </rPh>
    <phoneticPr fontId="5"/>
  </si>
  <si>
    <t>住民記録システムと連携し、一度に児童と家族の基本情報の入力が行えること。</t>
    <rPh sb="0" eb="2">
      <t>ジュウミン</t>
    </rPh>
    <rPh sb="2" eb="4">
      <t>キロク</t>
    </rPh>
    <rPh sb="9" eb="11">
      <t>レンケイ</t>
    </rPh>
    <rPh sb="13" eb="15">
      <t>イチド</t>
    </rPh>
    <rPh sb="16" eb="18">
      <t>ジドウ</t>
    </rPh>
    <rPh sb="19" eb="21">
      <t>カゾク</t>
    </rPh>
    <rPh sb="22" eb="24">
      <t>キホン</t>
    </rPh>
    <rPh sb="24" eb="26">
      <t>ジョウホウ</t>
    </rPh>
    <rPh sb="27" eb="29">
      <t>ニュウリョク</t>
    </rPh>
    <rPh sb="30" eb="31">
      <t>オコナ</t>
    </rPh>
    <phoneticPr fontId="5"/>
  </si>
  <si>
    <t>住民記録情報の参照用ＤＢから、異動データを日時で抽出し、本システムへの取り込みができること。</t>
    <rPh sb="2" eb="6">
      <t>キロクジョウホウ</t>
    </rPh>
    <rPh sb="7" eb="10">
      <t>サンショウヨウ</t>
    </rPh>
    <rPh sb="15" eb="17">
      <t>イドウ</t>
    </rPh>
    <rPh sb="21" eb="23">
      <t>ニチジ</t>
    </rPh>
    <rPh sb="24" eb="26">
      <t>チュウシュツ</t>
    </rPh>
    <rPh sb="28" eb="29">
      <t>ホン</t>
    </rPh>
    <rPh sb="35" eb="36">
      <t>ト</t>
    </rPh>
    <rPh sb="37" eb="38">
      <t>コ</t>
    </rPh>
    <phoneticPr fontId="5"/>
  </si>
  <si>
    <t>住記連携</t>
    <rPh sb="0" eb="1">
      <t>ジュウ</t>
    </rPh>
    <rPh sb="1" eb="2">
      <t>キ</t>
    </rPh>
    <rPh sb="2" eb="4">
      <t>レンケイ</t>
    </rPh>
    <phoneticPr fontId="5"/>
  </si>
  <si>
    <t>住記連携</t>
    <rPh sb="0" eb="1">
      <t>ジュウ</t>
    </rPh>
    <rPh sb="1" eb="2">
      <t>キ</t>
    </rPh>
    <rPh sb="2" eb="4">
      <t>レンケイ</t>
    </rPh>
    <phoneticPr fontId="1"/>
  </si>
  <si>
    <t>住民記録システムより、それぞれのサーバ内の所定の場所に連携用のCSVファイルを出力するため、当該ファイルを用いて本システムへデータ連携すること。なお、出力する連携用CSVファイルのデータレイアウトは本市の仕様とする。
※連携用データの文字コードはUnicode。</t>
    <phoneticPr fontId="5"/>
  </si>
  <si>
    <t>住民記録システム（日立システムズADWORLD）からの全件の異動データを日次で本システムへの取り込みができること。
※住民記録からの連携データの抽出作業については本市の住民記録システムを運用、保守している業者が行うものとし、本提案の範囲ならびに費用は含まないものとする。</t>
    <rPh sb="9" eb="11">
      <t>ヒタチ</t>
    </rPh>
    <phoneticPr fontId="5"/>
  </si>
  <si>
    <t>保健総合システム連携</t>
    <rPh sb="0" eb="4">
      <t>ホケンソウゴウ</t>
    </rPh>
    <rPh sb="8" eb="10">
      <t>レンケイ</t>
    </rPh>
    <phoneticPr fontId="1"/>
  </si>
  <si>
    <t>〇</t>
    <phoneticPr fontId="1"/>
  </si>
  <si>
    <t>【様式５】東久留米市こども家庭相談システム　機能要件適合調査表</t>
    <rPh sb="1" eb="3">
      <t>ヨウシキ</t>
    </rPh>
    <rPh sb="5" eb="9">
      <t>ヒガシクルメ</t>
    </rPh>
    <rPh sb="13" eb="15">
      <t>カテイ</t>
    </rPh>
    <phoneticPr fontId="1"/>
  </si>
  <si>
    <t>保健総合システム（連携は標準準拠システム導入後とする）からの全件の異動データを日次で本システムへの取り込みができること。
※保健総合システムからの連携データの抽出作業については本市の保健総合システムを運用、保守している業者が行うものとし、本提案の範囲ならびに費用は含まないものとする。</t>
    <rPh sb="0" eb="4">
      <t>ホケンソウゴウ</t>
    </rPh>
    <rPh sb="9" eb="11">
      <t>レンケイ</t>
    </rPh>
    <rPh sb="12" eb="16">
      <t>ヒョウジュンジュンキョ</t>
    </rPh>
    <rPh sb="20" eb="23">
      <t>ドウニュウゴ</t>
    </rPh>
    <rPh sb="62" eb="66">
      <t>ホケンソウゴウ</t>
    </rPh>
    <rPh sb="91" eb="95">
      <t>ホケンソウゴウ</t>
    </rPh>
    <phoneticPr fontId="1"/>
  </si>
  <si>
    <t>住民記録システムより連携される指定するレイアウトで住基本台帳データの取り込みができること。</t>
    <phoneticPr fontId="1"/>
  </si>
  <si>
    <t>住民記録システムとの連携にあたっては、住民基本台帳の児童、家族の基本情報項目と連携できるようにすること。
また、住民基本台帳システム運用事業者と別途協議し、打合せの調整、基本設計の作成及び確認、システムの調整作業等連携に必要な作業と支援を行うこと。</t>
    <phoneticPr fontId="1"/>
  </si>
  <si>
    <t>機能要件得点</t>
    <phoneticPr fontId="1"/>
  </si>
  <si>
    <t>カスタマイズ費用合計</t>
    <rPh sb="6" eb="8">
      <t>ヒヨウ</t>
    </rPh>
    <rPh sb="8" eb="1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</si>
</sst>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8"/>
      <color theme="3"/>
      <name val="游ゴシック Light"/>
      <family val="2"/>
      <charset val="128"/>
      <scheme val="major"/>
    </font>
    <font>
      <sz val="11"/>
      <color indexed="8"/>
      <name val="游ゴシック"/>
      <family val="3"/>
      <charset val="128"/>
      <scheme val="minor"/>
    </font>
    <font>
      <sz val="6"/>
      <name val="ＭＳ Ｐゴシック"/>
      <family val="3"/>
      <charset val="128"/>
    </font>
    <font>
      <sz val="11"/>
      <color indexed="9"/>
      <name val="ＭＳ Ｐゴシック"/>
      <family val="3"/>
      <charset val="128"/>
    </font>
    <font>
      <strike/>
      <sz val="11"/>
      <color indexed="62"/>
      <name val="ＭＳ Ｐゴシック"/>
      <family val="3"/>
      <charset val="128"/>
    </font>
    <font>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name val="游ゴシック"/>
      <family val="3"/>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游ゴシック"/>
      <family val="2"/>
      <scheme val="minor"/>
    </font>
    <font>
      <sz val="12"/>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626667073580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s>
  <cellStyleXfs count="88">
    <xf numFmtId="0" fontId="0" fillId="0" borderId="0"/>
    <xf numFmtId="0" fontId="3" fillId="0" borderId="0" applyNumberFormat="0" applyFill="0" applyBorder="0" applyAlignment="0" applyProtection="0">
      <alignment vertical="center"/>
    </xf>
    <xf numFmtId="0" fontId="4" fillId="0" borderId="0">
      <alignment vertical="center"/>
    </xf>
    <xf numFmtId="0" fontId="4" fillId="35" borderId="0" applyNumberFormat="0" applyBorder="0" applyAlignment="0" applyProtection="0">
      <alignment vertical="center"/>
    </xf>
    <xf numFmtId="0" fontId="4" fillId="36" borderId="0" applyNumberFormat="0" applyBorder="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40" borderId="0" applyNumberFormat="0" applyBorder="0" applyAlignment="0" applyProtection="0">
      <alignment vertical="center"/>
    </xf>
    <xf numFmtId="0" fontId="4" fillId="41" borderId="0" applyNumberFormat="0" applyBorder="0" applyAlignment="0" applyProtection="0">
      <alignment vertical="center"/>
    </xf>
    <xf numFmtId="0" fontId="4" fillId="42" borderId="0" applyNumberFormat="0" applyBorder="0" applyAlignment="0" applyProtection="0">
      <alignment vertical="center"/>
    </xf>
    <xf numFmtId="0" fontId="4" fillId="43" borderId="0" applyNumberFormat="0" applyBorder="0" applyAlignment="0" applyProtection="0">
      <alignment vertical="center"/>
    </xf>
    <xf numFmtId="0" fontId="4" fillId="44" borderId="0" applyNumberFormat="0" applyBorder="0" applyAlignment="0" applyProtection="0">
      <alignment vertical="center"/>
    </xf>
    <xf numFmtId="0" fontId="4" fillId="45" borderId="0" applyNumberFormat="0" applyBorder="0" applyAlignment="0" applyProtection="0">
      <alignment vertical="center"/>
    </xf>
    <xf numFmtId="0" fontId="4" fillId="46" borderId="0" applyNumberFormat="0" applyBorder="0" applyAlignment="0" applyProtection="0">
      <alignment vertical="center"/>
    </xf>
    <xf numFmtId="0" fontId="9" fillId="47" borderId="0" applyNumberFormat="0" applyBorder="0" applyAlignment="0" applyProtection="0">
      <alignment vertical="center"/>
    </xf>
    <xf numFmtId="0" fontId="9" fillId="48" borderId="0" applyNumberFormat="0" applyBorder="0" applyAlignment="0" applyProtection="0">
      <alignment vertical="center"/>
    </xf>
    <xf numFmtId="0" fontId="9" fillId="49" borderId="0" applyNumberFormat="0" applyBorder="0" applyAlignment="0" applyProtection="0">
      <alignment vertical="center"/>
    </xf>
    <xf numFmtId="0" fontId="9" fillId="50" borderId="0" applyNumberFormat="0" applyBorder="0" applyAlignment="0" applyProtection="0">
      <alignment vertical="center"/>
    </xf>
    <xf numFmtId="0" fontId="9" fillId="51" borderId="0" applyNumberFormat="0" applyBorder="0" applyAlignment="0" applyProtection="0">
      <alignment vertical="center"/>
    </xf>
    <xf numFmtId="0" fontId="9" fillId="52" borderId="0" applyNumberFormat="0" applyBorder="0" applyAlignment="0" applyProtection="0">
      <alignment vertical="center"/>
    </xf>
    <xf numFmtId="0" fontId="9" fillId="53" borderId="0" applyNumberFormat="0" applyBorder="0" applyAlignment="0" applyProtection="0">
      <alignment vertical="center"/>
    </xf>
    <xf numFmtId="0" fontId="9" fillId="54" borderId="0" applyNumberFormat="0" applyBorder="0" applyAlignment="0" applyProtection="0">
      <alignment vertical="center"/>
    </xf>
    <xf numFmtId="0" fontId="9" fillId="55" borderId="0" applyNumberFormat="0" applyBorder="0" applyAlignment="0" applyProtection="0">
      <alignment vertical="center"/>
    </xf>
    <xf numFmtId="0" fontId="9" fillId="56" borderId="0" applyNumberFormat="0" applyBorder="0" applyAlignment="0" applyProtection="0">
      <alignment vertical="center"/>
    </xf>
    <xf numFmtId="0" fontId="9" fillId="57" borderId="0" applyNumberFormat="0" applyBorder="0" applyAlignment="0" applyProtection="0">
      <alignment vertical="center"/>
    </xf>
    <xf numFmtId="0" fontId="9" fillId="58" borderId="0" applyNumberFormat="0" applyBorder="0" applyAlignment="0" applyProtection="0">
      <alignment vertical="center"/>
    </xf>
    <xf numFmtId="0" fontId="10" fillId="0" borderId="0" applyNumberFormat="0" applyFill="0" applyBorder="0" applyAlignment="0" applyProtection="0">
      <alignment vertical="center"/>
    </xf>
    <xf numFmtId="0" fontId="11" fillId="59" borderId="8" applyNumberFormat="0" applyAlignment="0" applyProtection="0">
      <alignment vertical="center"/>
    </xf>
    <xf numFmtId="0" fontId="12" fillId="60" borderId="0" applyNumberFormat="0" applyBorder="0" applyAlignment="0" applyProtection="0">
      <alignment vertical="center"/>
    </xf>
    <xf numFmtId="0" fontId="4" fillId="34" borderId="9" applyNumberFormat="0" applyAlignment="0" applyProtection="0">
      <alignment vertical="center"/>
    </xf>
    <xf numFmtId="0" fontId="13" fillId="0" borderId="7" applyNumberFormat="0" applyFill="0" applyAlignment="0" applyProtection="0">
      <alignment vertical="center"/>
    </xf>
    <xf numFmtId="0" fontId="14" fillId="61" borderId="0" applyNumberFormat="0" applyBorder="0" applyAlignment="0" applyProtection="0">
      <alignment vertical="center"/>
    </xf>
    <xf numFmtId="0" fontId="15" fillId="62" borderId="5" applyNumberFormat="0" applyAlignment="0" applyProtection="0">
      <alignment vertical="center"/>
    </xf>
    <xf numFmtId="0" fontId="16" fillId="0" borderId="0" applyNumberFormat="0" applyFill="0" applyBorder="0" applyAlignment="0" applyProtection="0">
      <alignment vertical="center"/>
    </xf>
    <xf numFmtId="0" fontId="17" fillId="0" borderId="2" applyNumberFormat="0" applyFill="0" applyAlignment="0" applyProtection="0">
      <alignment vertical="center"/>
    </xf>
    <xf numFmtId="0" fontId="18" fillId="0" borderId="11"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62" borderId="6" applyNumberFormat="0" applyAlignment="0" applyProtection="0">
      <alignment vertical="center"/>
    </xf>
    <xf numFmtId="0" fontId="22" fillId="0" borderId="0" applyNumberFormat="0" applyFill="0" applyBorder="0" applyAlignment="0" applyProtection="0">
      <alignment vertical="center"/>
    </xf>
    <xf numFmtId="0" fontId="23" fillId="33" borderId="5" applyNumberFormat="0" applyAlignment="0" applyProtection="0">
      <alignment vertical="center"/>
    </xf>
    <xf numFmtId="0" fontId="24" fillId="63" borderId="0" applyNumberFormat="0" applyBorder="0" applyAlignment="0" applyProtection="0">
      <alignment vertical="center"/>
    </xf>
    <xf numFmtId="0" fontId="26" fillId="32" borderId="0" applyNumberFormat="0" applyBorder="0" applyAlignment="0" applyProtection="0">
      <alignment vertical="center"/>
    </xf>
    <xf numFmtId="0" fontId="26" fillId="31" borderId="0" applyNumberFormat="0" applyBorder="0" applyAlignment="0" applyProtection="0">
      <alignment vertical="center"/>
    </xf>
    <xf numFmtId="0" fontId="26" fillId="30" borderId="0" applyNumberFormat="0" applyBorder="0" applyAlignment="0" applyProtection="0">
      <alignment vertical="center"/>
    </xf>
    <xf numFmtId="0" fontId="41" fillId="29" borderId="0" applyNumberFormat="0" applyBorder="0" applyAlignment="0" applyProtection="0">
      <alignment vertical="center"/>
    </xf>
    <xf numFmtId="0" fontId="26" fillId="28" borderId="0" applyNumberFormat="0" applyBorder="0" applyAlignment="0" applyProtection="0">
      <alignment vertical="center"/>
    </xf>
    <xf numFmtId="0" fontId="26" fillId="27" borderId="0" applyNumberFormat="0" applyBorder="0" applyAlignment="0" applyProtection="0">
      <alignment vertical="center"/>
    </xf>
    <xf numFmtId="0" fontId="26" fillId="26" borderId="0" applyNumberFormat="0" applyBorder="0" applyAlignment="0" applyProtection="0">
      <alignment vertical="center"/>
    </xf>
    <xf numFmtId="0" fontId="41" fillId="25" borderId="0" applyNumberFormat="0" applyBorder="0" applyAlignment="0" applyProtection="0">
      <alignment vertical="center"/>
    </xf>
    <xf numFmtId="0" fontId="26" fillId="24" borderId="0" applyNumberFormat="0" applyBorder="0" applyAlignment="0" applyProtection="0">
      <alignment vertical="center"/>
    </xf>
    <xf numFmtId="0" fontId="26" fillId="23" borderId="0" applyNumberFormat="0" applyBorder="0" applyAlignment="0" applyProtection="0">
      <alignment vertical="center"/>
    </xf>
    <xf numFmtId="0" fontId="26" fillId="22" borderId="0" applyNumberFormat="0" applyBorder="0" applyAlignment="0" applyProtection="0">
      <alignment vertical="center"/>
    </xf>
    <xf numFmtId="0" fontId="41" fillId="21" borderId="0" applyNumberFormat="0" applyBorder="0" applyAlignment="0" applyProtection="0">
      <alignment vertical="center"/>
    </xf>
    <xf numFmtId="0" fontId="26" fillId="20"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41" fillId="17"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41"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41" fillId="9" borderId="0" applyNumberFormat="0" applyBorder="0" applyAlignment="0" applyProtection="0">
      <alignment vertical="center"/>
    </xf>
    <xf numFmtId="0" fontId="40" fillId="0" borderId="10" applyNumberFormat="0" applyFill="0" applyAlignment="0" applyProtection="0">
      <alignment vertical="center"/>
    </xf>
    <xf numFmtId="0" fontId="39" fillId="0" borderId="0" applyNumberFormat="0" applyFill="0" applyBorder="0" applyAlignment="0" applyProtection="0">
      <alignment vertical="center"/>
    </xf>
    <xf numFmtId="0" fontId="26" fillId="8" borderId="9" applyNumberFormat="0" applyFont="0" applyAlignment="0" applyProtection="0">
      <alignment vertical="center"/>
    </xf>
    <xf numFmtId="0" fontId="38" fillId="0" borderId="0" applyNumberFormat="0" applyFill="0" applyBorder="0" applyAlignment="0" applyProtection="0">
      <alignment vertical="center"/>
    </xf>
    <xf numFmtId="0" fontId="37" fillId="7" borderId="8" applyNumberFormat="0" applyAlignment="0" applyProtection="0">
      <alignment vertical="center"/>
    </xf>
    <xf numFmtId="0" fontId="36" fillId="0" borderId="7" applyNumberFormat="0" applyFill="0" applyAlignment="0" applyProtection="0">
      <alignment vertical="center"/>
    </xf>
    <xf numFmtId="0" fontId="35" fillId="6" borderId="5" applyNumberFormat="0" applyAlignment="0" applyProtection="0">
      <alignment vertical="center"/>
    </xf>
    <xf numFmtId="0" fontId="34" fillId="6" borderId="6" applyNumberFormat="0" applyAlignment="0" applyProtection="0">
      <alignment vertical="center"/>
    </xf>
    <xf numFmtId="0" fontId="33" fillId="5" borderId="5" applyNumberFormat="0" applyAlignment="0" applyProtection="0">
      <alignment vertical="center"/>
    </xf>
    <xf numFmtId="0" fontId="32" fillId="4" borderId="0" applyNumberFormat="0" applyBorder="0" applyAlignment="0" applyProtection="0">
      <alignment vertical="center"/>
    </xf>
    <xf numFmtId="0" fontId="31" fillId="3" borderId="0" applyNumberFormat="0" applyBorder="0" applyAlignment="0" applyProtection="0">
      <alignment vertical="center"/>
    </xf>
    <xf numFmtId="0" fontId="30" fillId="2"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4" applyNumberFormat="0" applyFill="0" applyAlignment="0" applyProtection="0">
      <alignment vertical="center"/>
    </xf>
    <xf numFmtId="0" fontId="28" fillId="0" borderId="3" applyNumberFormat="0" applyFill="0" applyAlignment="0" applyProtection="0">
      <alignment vertical="center"/>
    </xf>
    <xf numFmtId="0" fontId="27" fillId="0" borderId="2" applyNumberFormat="0" applyFill="0" applyAlignment="0" applyProtection="0">
      <alignment vertical="center"/>
    </xf>
    <xf numFmtId="0" fontId="26" fillId="0" borderId="0">
      <alignment vertical="center"/>
    </xf>
    <xf numFmtId="38" fontId="8" fillId="0" borderId="0" applyFont="0" applyFill="0" applyBorder="0" applyAlignment="0" applyProtection="0">
      <alignment vertical="center"/>
    </xf>
    <xf numFmtId="0" fontId="8" fillId="0" borderId="0"/>
    <xf numFmtId="38" fontId="42" fillId="0" borderId="0" applyFont="0" applyFill="0" applyBorder="0" applyAlignment="0" applyProtection="0">
      <alignment vertical="center"/>
    </xf>
  </cellStyleXfs>
  <cellXfs count="46">
    <xf numFmtId="0" fontId="0" fillId="0" borderId="0" xfId="0"/>
    <xf numFmtId="0" fontId="25" fillId="0" borderId="1" xfId="2" applyFont="1" applyFill="1" applyBorder="1" applyAlignment="1">
      <alignment horizontal="left" vertical="center" wrapText="1"/>
    </xf>
    <xf numFmtId="0" fontId="25" fillId="0" borderId="1" xfId="2"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Alignment="1">
      <alignment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25" fillId="0" borderId="1" xfId="2" applyFont="1" applyFill="1" applyBorder="1" applyAlignment="1">
      <alignment horizontal="left" vertical="center"/>
    </xf>
    <xf numFmtId="0" fontId="2" fillId="0" borderId="1" xfId="0" applyFont="1" applyFill="1" applyBorder="1" applyAlignment="1">
      <alignment horizontal="center" vertical="center"/>
    </xf>
    <xf numFmtId="0" fontId="2" fillId="0" borderId="1" xfId="84" applyFont="1" applyFill="1" applyBorder="1" applyAlignment="1">
      <alignment horizontal="left" vertical="center"/>
    </xf>
    <xf numFmtId="0" fontId="2" fillId="0" borderId="1" xfId="84" applyFont="1" applyFill="1" applyBorder="1" applyAlignment="1">
      <alignment horizontal="left" vertical="center" wrapText="1"/>
    </xf>
    <xf numFmtId="0" fontId="2" fillId="0" borderId="1" xfId="84" applyFont="1" applyFill="1" applyBorder="1" applyAlignment="1">
      <alignment horizontal="center" vertical="center" wrapText="1"/>
    </xf>
    <xf numFmtId="0" fontId="25" fillId="0" borderId="1" xfId="86" applyFont="1" applyFill="1" applyBorder="1" applyAlignment="1">
      <alignment horizontal="left" vertical="center" wrapText="1"/>
    </xf>
    <xf numFmtId="0" fontId="25" fillId="0" borderId="1" xfId="86"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0" xfId="0" applyFont="1" applyFill="1" applyAlignment="1">
      <alignment horizontal="center" vertical="center"/>
    </xf>
    <xf numFmtId="0" fontId="43" fillId="0" borderId="0" xfId="0" applyFont="1" applyFill="1" applyAlignment="1">
      <alignment vertical="center"/>
    </xf>
    <xf numFmtId="0" fontId="44" fillId="0" borderId="0" xfId="0" applyFont="1" applyFill="1" applyAlignment="1">
      <alignment vertical="center"/>
    </xf>
    <xf numFmtId="0" fontId="0" fillId="0" borderId="0" xfId="0" applyAlignment="1">
      <alignment vertical="center"/>
    </xf>
    <xf numFmtId="38" fontId="43" fillId="0" borderId="1" xfId="87"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 xfId="0" applyBorder="1" applyAlignment="1">
      <alignment vertical="center"/>
    </xf>
    <xf numFmtId="0" fontId="2" fillId="0" borderId="1" xfId="0" applyFont="1" applyFill="1" applyBorder="1" applyAlignment="1" applyProtection="1">
      <alignment horizontal="center" vertical="center"/>
      <protection locked="0"/>
    </xf>
    <xf numFmtId="38" fontId="43" fillId="0" borderId="1" xfId="87"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45"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4" fillId="64" borderId="15" xfId="0" applyFont="1" applyFill="1" applyBorder="1" applyAlignment="1">
      <alignment horizontal="center" vertical="center"/>
    </xf>
    <xf numFmtId="0" fontId="44" fillId="64" borderId="16" xfId="0" applyFont="1" applyFill="1" applyBorder="1" applyAlignment="1">
      <alignment horizontal="center" vertical="center"/>
    </xf>
    <xf numFmtId="0" fontId="46" fillId="0" borderId="17" xfId="0" applyFont="1" applyFill="1" applyBorder="1" applyAlignment="1">
      <alignment horizontal="center" vertical="center"/>
    </xf>
    <xf numFmtId="38"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38" fontId="44" fillId="65" borderId="15" xfId="0" applyNumberFormat="1" applyFont="1" applyFill="1" applyBorder="1" applyAlignment="1">
      <alignment horizontal="center" vertical="center"/>
    </xf>
    <xf numFmtId="0" fontId="44" fillId="65" borderId="16" xfId="0" applyFont="1" applyFill="1" applyBorder="1" applyAlignment="1">
      <alignment horizontal="center" vertical="center"/>
    </xf>
  </cellXfs>
  <cellStyles count="88">
    <cellStyle name="20% - アクセント 1 2" xfId="3"/>
    <cellStyle name="20% - アクセント 1 3" xfId="66"/>
    <cellStyle name="20% - アクセント 2 2" xfId="4"/>
    <cellStyle name="20% - アクセント 2 3" xfId="62"/>
    <cellStyle name="20% - アクセント 3 2" xfId="5"/>
    <cellStyle name="20% - アクセント 3 3" xfId="58"/>
    <cellStyle name="20% - アクセント 4 2" xfId="6"/>
    <cellStyle name="20% - アクセント 4 3" xfId="54"/>
    <cellStyle name="20% - アクセント 5 2" xfId="7"/>
    <cellStyle name="20% - アクセント 5 3" xfId="50"/>
    <cellStyle name="20% - アクセント 6 2" xfId="8"/>
    <cellStyle name="20% - アクセント 6 3" xfId="46"/>
    <cellStyle name="40% - アクセント 1 2" xfId="9"/>
    <cellStyle name="40% - アクセント 1 3" xfId="65"/>
    <cellStyle name="40% - アクセント 2 2" xfId="10"/>
    <cellStyle name="40% - アクセント 2 3" xfId="61"/>
    <cellStyle name="40% - アクセント 3 2" xfId="11"/>
    <cellStyle name="40% - アクセント 3 3" xfId="57"/>
    <cellStyle name="40% - アクセント 4 2" xfId="12"/>
    <cellStyle name="40% - アクセント 4 3" xfId="53"/>
    <cellStyle name="40% - アクセント 5 2" xfId="13"/>
    <cellStyle name="40% - アクセント 5 3" xfId="49"/>
    <cellStyle name="40% - アクセント 6 2" xfId="14"/>
    <cellStyle name="40% - アクセント 6 3" xfId="45"/>
    <cellStyle name="60% - アクセント 1 2" xfId="15"/>
    <cellStyle name="60% - アクセント 1 3" xfId="64"/>
    <cellStyle name="60% - アクセント 2 2" xfId="16"/>
    <cellStyle name="60% - アクセント 2 3" xfId="60"/>
    <cellStyle name="60% - アクセント 3 2" xfId="17"/>
    <cellStyle name="60% - アクセント 3 3" xfId="56"/>
    <cellStyle name="60% - アクセント 4 2" xfId="18"/>
    <cellStyle name="60% - アクセント 4 3" xfId="52"/>
    <cellStyle name="60% - アクセント 5 2" xfId="19"/>
    <cellStyle name="60% - アクセント 5 3" xfId="48"/>
    <cellStyle name="60% - アクセント 6 2" xfId="20"/>
    <cellStyle name="60% - アクセント 6 3" xfId="44"/>
    <cellStyle name="アクセント 1 2" xfId="21"/>
    <cellStyle name="アクセント 1 3" xfId="67"/>
    <cellStyle name="アクセント 2 2" xfId="22"/>
    <cellStyle name="アクセント 2 3" xfId="63"/>
    <cellStyle name="アクセント 3 2" xfId="23"/>
    <cellStyle name="アクセント 3 3" xfId="59"/>
    <cellStyle name="アクセント 4 2" xfId="24"/>
    <cellStyle name="アクセント 4 3" xfId="55"/>
    <cellStyle name="アクセント 5 2" xfId="25"/>
    <cellStyle name="アクセント 5 3" xfId="51"/>
    <cellStyle name="アクセント 6 2" xfId="26"/>
    <cellStyle name="アクセント 6 3" xfId="47"/>
    <cellStyle name="タイトル" xfId="1" builtinId="15" customBuiltin="1"/>
    <cellStyle name="タイトル 2" xfId="27"/>
    <cellStyle name="チェック セル 2" xfId="28"/>
    <cellStyle name="チェック セル 3" xfId="72"/>
    <cellStyle name="どちらでもない 2" xfId="29"/>
    <cellStyle name="どちらでもない 3" xfId="77"/>
    <cellStyle name="メモ 2" xfId="30"/>
    <cellStyle name="メモ 3" xfId="70"/>
    <cellStyle name="リンク セル 2" xfId="31"/>
    <cellStyle name="リンク セル 3" xfId="73"/>
    <cellStyle name="悪い 2" xfId="32"/>
    <cellStyle name="悪い 3" xfId="78"/>
    <cellStyle name="計算 2" xfId="33"/>
    <cellStyle name="計算 3" xfId="74"/>
    <cellStyle name="警告文 2" xfId="34"/>
    <cellStyle name="警告文 3" xfId="71"/>
    <cellStyle name="桁区切り" xfId="87" builtinId="6"/>
    <cellStyle name="桁区切り[0]_機能一覧" xfId="85"/>
    <cellStyle name="見出し 1 2" xfId="35"/>
    <cellStyle name="見出し 1 3" xfId="83"/>
    <cellStyle name="見出し 2 2" xfId="36"/>
    <cellStyle name="見出し 2 3" xfId="82"/>
    <cellStyle name="見出し 3 2" xfId="37"/>
    <cellStyle name="見出し 3 3" xfId="81"/>
    <cellStyle name="見出し 4 2" xfId="38"/>
    <cellStyle name="見出し 4 3" xfId="80"/>
    <cellStyle name="集計 2" xfId="39"/>
    <cellStyle name="集計 3" xfId="68"/>
    <cellStyle name="出力 2" xfId="40"/>
    <cellStyle name="出力 3" xfId="75"/>
    <cellStyle name="説明文 2" xfId="41"/>
    <cellStyle name="説明文 3" xfId="69"/>
    <cellStyle name="入力 2" xfId="42"/>
    <cellStyle name="入力 3" xfId="76"/>
    <cellStyle name="標準" xfId="0" builtinId="0"/>
    <cellStyle name="標準 2" xfId="2"/>
    <cellStyle name="標準 3" xfId="84"/>
    <cellStyle name="標準 4" xfId="86"/>
    <cellStyle name="良い 2" xfId="43"/>
    <cellStyle name="良い 3"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7283</xdr:colOff>
          <xdr:row>2</xdr:row>
          <xdr:rowOff>31937</xdr:rowOff>
        </xdr:from>
        <xdr:to>
          <xdr:col>2</xdr:col>
          <xdr:colOff>386602</xdr:colOff>
          <xdr:row>5</xdr:row>
          <xdr:rowOff>84605</xdr:rowOff>
        </xdr:to>
        <xdr:pic>
          <xdr:nvPicPr>
            <xdr:cNvPr id="3" name="図 2"/>
            <xdr:cNvPicPr>
              <a:picLocks noChangeAspect="1" noChangeArrowheads="1"/>
              <a:extLst>
                <a:ext uri="{84589F7E-364E-4C9E-8A38-B11213B215E9}">
                  <a14:cameraTool cellRange="Sheet1!$B$2:$C$6" spid="_x0000_s4135"/>
                </a:ext>
              </a:extLst>
            </xdr:cNvPicPr>
          </xdr:nvPicPr>
          <xdr:blipFill>
            <a:blip xmlns:r="http://schemas.openxmlformats.org/officeDocument/2006/relationships" r:embed="rId1"/>
            <a:srcRect/>
            <a:stretch>
              <a:fillRect/>
            </a:stretch>
          </xdr:blipFill>
          <xdr:spPr bwMode="auto">
            <a:xfrm>
              <a:off x="354665" y="659466"/>
              <a:ext cx="1724025" cy="119566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2</xdr:col>
      <xdr:colOff>874059</xdr:colOff>
      <xdr:row>2</xdr:row>
      <xdr:rowOff>11205</xdr:rowOff>
    </xdr:from>
    <xdr:to>
      <xdr:col>6</xdr:col>
      <xdr:colOff>3552265</xdr:colOff>
      <xdr:row>7</xdr:row>
      <xdr:rowOff>156881</xdr:rowOff>
    </xdr:to>
    <xdr:sp macro="" textlink="">
      <xdr:nvSpPr>
        <xdr:cNvPr id="4" name="テキスト ボックス 3"/>
        <xdr:cNvSpPr txBox="1"/>
      </xdr:nvSpPr>
      <xdr:spPr>
        <a:xfrm>
          <a:off x="2173941" y="773205"/>
          <a:ext cx="9144000" cy="1378323"/>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a:t>※</a:t>
          </a:r>
          <a:r>
            <a:rPr kumimoji="1" lang="ja-JP" altLang="en-US" sz="1200"/>
            <a:t>１つの要件に対して、</a:t>
          </a:r>
          <a:r>
            <a:rPr kumimoji="1" lang="en-US" altLang="ja-JP" sz="1200"/>
            <a:t>1</a:t>
          </a:r>
          <a:r>
            <a:rPr kumimoji="1" lang="ja-JP" altLang="en-US" sz="1200"/>
            <a:t>つの記号とする。</a:t>
          </a:r>
          <a:endParaRPr kumimoji="1" lang="en-US" altLang="ja-JP" sz="1200"/>
        </a:p>
        <a:p>
          <a:r>
            <a:rPr kumimoji="1" lang="en-US" altLang="ja-JP" sz="1200"/>
            <a:t>※</a:t>
          </a:r>
          <a:r>
            <a:rPr kumimoji="1" lang="ja-JP" altLang="en-US" sz="1200"/>
            <a:t>１つの要件に対して、代替案とカスタマイズ対応がある場合、代替案を優先するものとする。</a:t>
          </a:r>
          <a:endParaRPr kumimoji="1" lang="en-US" altLang="ja-JP" sz="1200"/>
        </a:p>
        <a:p>
          <a:r>
            <a:rPr kumimoji="1" lang="en-US" altLang="ja-JP" sz="1200"/>
            <a:t>※</a:t>
          </a:r>
          <a:r>
            <a:rPr kumimoji="1" lang="ja-JP" altLang="en-US" sz="1200"/>
            <a:t>１つの要件に対して、カスタマイズ対応と対応不可がある場合、カスタマイズ対応を優先するものとする。</a:t>
          </a:r>
          <a:r>
            <a:rPr kumimoji="1" lang="en-US" altLang="ja-JP" sz="1200"/>
            <a:t/>
          </a:r>
          <a:br>
            <a:rPr kumimoji="1" lang="en-US" altLang="ja-JP" sz="1200"/>
          </a:br>
          <a:r>
            <a:rPr kumimoji="1" lang="en-US" altLang="ja-JP" sz="1200"/>
            <a:t>※</a:t>
          </a:r>
          <a:r>
            <a:rPr kumimoji="1" lang="ja-JP" altLang="en-US" sz="1200"/>
            <a:t>必須項目が対応不可の場合、必ず代替案を示すこと。</a:t>
          </a:r>
          <a:endParaRPr kumimoji="1" lang="en-US" altLang="ja-JP" sz="1200"/>
        </a:p>
        <a:p>
          <a:r>
            <a:rPr kumimoji="1" lang="en-US" altLang="ja-JP" sz="1200"/>
            <a:t>※</a:t>
          </a:r>
          <a:r>
            <a:rPr kumimoji="1" lang="ja-JP" altLang="en-US" sz="1200"/>
            <a:t>カスタマイズ対応の場合は、必ず金額を記載すること。なお、金額の記載がないものについては、対応不可と回答されたものとする。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8"/>
  <sheetViews>
    <sheetView tabSelected="1" view="pageBreakPreview" zoomScale="85" zoomScaleNormal="100" zoomScaleSheetLayoutView="85" workbookViewId="0">
      <selection activeCell="B7" sqref="B7"/>
    </sheetView>
  </sheetViews>
  <sheetFormatPr defaultRowHeight="18.75" x14ac:dyDescent="0.4"/>
  <cols>
    <col min="1" max="1" width="4.5" style="4" bestFit="1" customWidth="1"/>
    <col min="2" max="2" width="17.625" style="4" customWidth="1"/>
    <col min="3" max="3" width="57.375" style="4" customWidth="1"/>
    <col min="4" max="5" width="5.75" style="18" customWidth="1"/>
    <col min="6" max="6" width="14" style="4" customWidth="1"/>
    <col min="7" max="7" width="51.625" style="4" customWidth="1"/>
    <col min="8" max="8" width="39.375" style="4" hidden="1" customWidth="1"/>
    <col min="9" max="16384" width="9" style="4"/>
  </cols>
  <sheetData>
    <row r="1" spans="1:8" ht="30" x14ac:dyDescent="0.4">
      <c r="A1" s="20" t="s">
        <v>279</v>
      </c>
    </row>
    <row r="2" spans="1:8" ht="30" x14ac:dyDescent="0.4">
      <c r="A2" s="20"/>
      <c r="B2" s="19" t="s">
        <v>252</v>
      </c>
    </row>
    <row r="3" spans="1:8" ht="30" x14ac:dyDescent="0.4">
      <c r="A3" s="20"/>
    </row>
    <row r="4" spans="1:8" ht="30" x14ac:dyDescent="0.4">
      <c r="A4" s="20"/>
    </row>
    <row r="5" spans="1:8" ht="30" x14ac:dyDescent="0.4">
      <c r="A5" s="20"/>
    </row>
    <row r="6" spans="1:8" ht="30" x14ac:dyDescent="0.4">
      <c r="A6" s="20"/>
    </row>
    <row r="7" spans="1:8" ht="30" x14ac:dyDescent="0.4">
      <c r="A7" s="20"/>
    </row>
    <row r="8" spans="1:8" ht="30" x14ac:dyDescent="0.4">
      <c r="A8" s="20"/>
    </row>
    <row r="9" spans="1:8" x14ac:dyDescent="0.4">
      <c r="A9" s="32" t="s">
        <v>211</v>
      </c>
      <c r="B9" s="32" t="s">
        <v>212</v>
      </c>
      <c r="C9" s="32" t="s">
        <v>213</v>
      </c>
      <c r="D9" s="35" t="s">
        <v>214</v>
      </c>
      <c r="E9" s="35" t="s">
        <v>247</v>
      </c>
      <c r="F9" s="34" t="s">
        <v>248</v>
      </c>
      <c r="G9" s="34"/>
      <c r="H9" s="3"/>
    </row>
    <row r="10" spans="1:8" ht="37.5" x14ac:dyDescent="0.4">
      <c r="A10" s="33"/>
      <c r="B10" s="33"/>
      <c r="C10" s="33"/>
      <c r="D10" s="36"/>
      <c r="E10" s="36"/>
      <c r="F10" s="6" t="s">
        <v>249</v>
      </c>
      <c r="G10" s="6" t="s">
        <v>215</v>
      </c>
      <c r="H10" s="5"/>
    </row>
    <row r="11" spans="1:8" ht="37.5" x14ac:dyDescent="0.4">
      <c r="A11" s="8">
        <v>1</v>
      </c>
      <c r="B11" s="1" t="s">
        <v>1</v>
      </c>
      <c r="C11" s="1" t="s">
        <v>13</v>
      </c>
      <c r="D11" s="2"/>
      <c r="E11" s="28"/>
      <c r="F11" s="29"/>
      <c r="G11" s="30"/>
      <c r="H11" s="1" t="str">
        <f t="shared" ref="H11:H74" si="0">PHONETIC(B11)</f>
        <v>システムヨウケン</v>
      </c>
    </row>
    <row r="12" spans="1:8" ht="56.25" x14ac:dyDescent="0.4">
      <c r="A12" s="8">
        <v>2</v>
      </c>
      <c r="B12" s="9" t="s">
        <v>1</v>
      </c>
      <c r="C12" s="1" t="s">
        <v>204</v>
      </c>
      <c r="D12" s="2" t="s">
        <v>0</v>
      </c>
      <c r="E12" s="28"/>
      <c r="F12" s="29"/>
      <c r="G12" s="30"/>
      <c r="H12" s="1" t="str">
        <f t="shared" si="0"/>
        <v>システムヨウケン</v>
      </c>
    </row>
    <row r="13" spans="1:8" ht="56.25" x14ac:dyDescent="0.4">
      <c r="A13" s="8">
        <v>3</v>
      </c>
      <c r="B13" s="9" t="s">
        <v>1</v>
      </c>
      <c r="C13" s="1" t="s">
        <v>4</v>
      </c>
      <c r="D13" s="2"/>
      <c r="E13" s="28"/>
      <c r="F13" s="29"/>
      <c r="G13" s="30"/>
      <c r="H13" s="1" t="str">
        <f t="shared" si="0"/>
        <v>システムヨウケン</v>
      </c>
    </row>
    <row r="14" spans="1:8" ht="37.5" x14ac:dyDescent="0.4">
      <c r="A14" s="8">
        <v>4</v>
      </c>
      <c r="B14" s="1" t="s">
        <v>1</v>
      </c>
      <c r="C14" s="1" t="s">
        <v>12</v>
      </c>
      <c r="D14" s="2"/>
      <c r="E14" s="28"/>
      <c r="F14" s="29"/>
      <c r="G14" s="30"/>
      <c r="H14" s="1" t="str">
        <f t="shared" si="0"/>
        <v>システムヨウケン</v>
      </c>
    </row>
    <row r="15" spans="1:8" ht="56.25" x14ac:dyDescent="0.4">
      <c r="A15" s="8">
        <v>5</v>
      </c>
      <c r="B15" s="11" t="s">
        <v>228</v>
      </c>
      <c r="C15" s="12" t="s">
        <v>153</v>
      </c>
      <c r="D15" s="13" t="s">
        <v>208</v>
      </c>
      <c r="E15" s="28"/>
      <c r="F15" s="29"/>
      <c r="G15" s="30"/>
      <c r="H15" s="1" t="str">
        <f t="shared" si="0"/>
        <v>システムヨウケン</v>
      </c>
    </row>
    <row r="16" spans="1:8" ht="37.5" x14ac:dyDescent="0.4">
      <c r="A16" s="8">
        <v>6</v>
      </c>
      <c r="B16" s="1" t="s">
        <v>1</v>
      </c>
      <c r="C16" s="1" t="s">
        <v>11</v>
      </c>
      <c r="D16" s="2"/>
      <c r="E16" s="28"/>
      <c r="F16" s="29"/>
      <c r="G16" s="30"/>
      <c r="H16" s="1" t="str">
        <f t="shared" si="0"/>
        <v>システムヨウケン</v>
      </c>
    </row>
    <row r="17" spans="1:8" ht="56.25" x14ac:dyDescent="0.4">
      <c r="A17" s="8">
        <v>7</v>
      </c>
      <c r="B17" s="9" t="s">
        <v>1</v>
      </c>
      <c r="C17" s="1" t="s">
        <v>14</v>
      </c>
      <c r="D17" s="2"/>
      <c r="E17" s="28"/>
      <c r="F17" s="29"/>
      <c r="G17" s="30"/>
      <c r="H17" s="1" t="str">
        <f t="shared" si="0"/>
        <v>システムヨウケン</v>
      </c>
    </row>
    <row r="18" spans="1:8" ht="37.5" x14ac:dyDescent="0.4">
      <c r="A18" s="8">
        <v>8</v>
      </c>
      <c r="B18" s="1" t="s">
        <v>1</v>
      </c>
      <c r="C18" s="1" t="s">
        <v>10</v>
      </c>
      <c r="D18" s="2" t="s">
        <v>0</v>
      </c>
      <c r="E18" s="28"/>
      <c r="F18" s="29"/>
      <c r="G18" s="30"/>
      <c r="H18" s="1" t="str">
        <f t="shared" si="0"/>
        <v>システムヨウケン</v>
      </c>
    </row>
    <row r="19" spans="1:8" ht="19.5" x14ac:dyDescent="0.4">
      <c r="A19" s="8">
        <v>9</v>
      </c>
      <c r="B19" s="1" t="s">
        <v>1</v>
      </c>
      <c r="C19" s="1" t="s">
        <v>8</v>
      </c>
      <c r="D19" s="2"/>
      <c r="E19" s="28"/>
      <c r="F19" s="29"/>
      <c r="G19" s="30"/>
      <c r="H19" s="1" t="str">
        <f t="shared" si="0"/>
        <v>システムヨウケン</v>
      </c>
    </row>
    <row r="20" spans="1:8" ht="19.5" x14ac:dyDescent="0.4">
      <c r="A20" s="8">
        <v>10</v>
      </c>
      <c r="B20" s="9" t="s">
        <v>1</v>
      </c>
      <c r="C20" s="1" t="s">
        <v>7</v>
      </c>
      <c r="D20" s="13" t="s">
        <v>208</v>
      </c>
      <c r="E20" s="28"/>
      <c r="F20" s="29"/>
      <c r="G20" s="30"/>
      <c r="H20" s="1" t="str">
        <f t="shared" si="0"/>
        <v>システムヨウケン</v>
      </c>
    </row>
    <row r="21" spans="1:8" ht="19.5" x14ac:dyDescent="0.4">
      <c r="A21" s="8">
        <v>11</v>
      </c>
      <c r="B21" s="1" t="s">
        <v>1</v>
      </c>
      <c r="C21" s="1" t="s">
        <v>232</v>
      </c>
      <c r="D21" s="2"/>
      <c r="E21" s="28"/>
      <c r="F21" s="29"/>
      <c r="G21" s="30"/>
      <c r="H21" s="1" t="str">
        <f t="shared" si="0"/>
        <v>システムヨウケン</v>
      </c>
    </row>
    <row r="22" spans="1:8" ht="19.5" x14ac:dyDescent="0.4">
      <c r="A22" s="8">
        <v>12</v>
      </c>
      <c r="B22" s="1" t="s">
        <v>1</v>
      </c>
      <c r="C22" s="1" t="s">
        <v>9</v>
      </c>
      <c r="D22" s="2" t="s">
        <v>0</v>
      </c>
      <c r="E22" s="28"/>
      <c r="F22" s="29"/>
      <c r="G22" s="30"/>
      <c r="H22" s="1" t="str">
        <f t="shared" si="0"/>
        <v>システムヨウケン</v>
      </c>
    </row>
    <row r="23" spans="1:8" ht="19.5" x14ac:dyDescent="0.4">
      <c r="A23" s="8">
        <v>13</v>
      </c>
      <c r="B23" s="9" t="s">
        <v>1</v>
      </c>
      <c r="C23" s="1" t="s">
        <v>15</v>
      </c>
      <c r="D23" s="2" t="s">
        <v>0</v>
      </c>
      <c r="E23" s="28"/>
      <c r="F23" s="29"/>
      <c r="G23" s="30"/>
      <c r="H23" s="1" t="str">
        <f t="shared" si="0"/>
        <v>システムヨウケン</v>
      </c>
    </row>
    <row r="24" spans="1:8" ht="37.5" x14ac:dyDescent="0.4">
      <c r="A24" s="8">
        <v>14</v>
      </c>
      <c r="B24" s="1" t="s">
        <v>1</v>
      </c>
      <c r="C24" s="1" t="s">
        <v>6</v>
      </c>
      <c r="D24" s="2"/>
      <c r="E24" s="28"/>
      <c r="F24" s="29"/>
      <c r="G24" s="30"/>
      <c r="H24" s="1" t="str">
        <f t="shared" si="0"/>
        <v>システムヨウケン</v>
      </c>
    </row>
    <row r="25" spans="1:8" ht="37.5" x14ac:dyDescent="0.4">
      <c r="A25" s="8">
        <v>15</v>
      </c>
      <c r="B25" s="9" t="s">
        <v>1</v>
      </c>
      <c r="C25" s="1" t="s">
        <v>5</v>
      </c>
      <c r="D25" s="13" t="s">
        <v>208</v>
      </c>
      <c r="E25" s="28"/>
      <c r="F25" s="29"/>
      <c r="G25" s="30"/>
      <c r="H25" s="1" t="str">
        <f t="shared" si="0"/>
        <v>システムヨウケン</v>
      </c>
    </row>
    <row r="26" spans="1:8" ht="37.5" x14ac:dyDescent="0.4">
      <c r="A26" s="8">
        <v>16</v>
      </c>
      <c r="B26" s="1" t="s">
        <v>1</v>
      </c>
      <c r="C26" s="1" t="s">
        <v>193</v>
      </c>
      <c r="D26" s="2"/>
      <c r="E26" s="28"/>
      <c r="F26" s="29"/>
      <c r="G26" s="30"/>
      <c r="H26" s="1" t="str">
        <f t="shared" si="0"/>
        <v>システムヨウケン</v>
      </c>
    </row>
    <row r="27" spans="1:8" ht="56.25" x14ac:dyDescent="0.4">
      <c r="A27" s="8">
        <v>17</v>
      </c>
      <c r="B27" s="9" t="s">
        <v>1</v>
      </c>
      <c r="C27" s="1" t="s">
        <v>3</v>
      </c>
      <c r="D27" s="2" t="s">
        <v>0</v>
      </c>
      <c r="E27" s="28"/>
      <c r="F27" s="29"/>
      <c r="G27" s="30"/>
      <c r="H27" s="1" t="str">
        <f t="shared" si="0"/>
        <v>システムヨウケン</v>
      </c>
    </row>
    <row r="28" spans="1:8" ht="37.5" x14ac:dyDescent="0.4">
      <c r="A28" s="8">
        <v>18</v>
      </c>
      <c r="B28" s="9" t="s">
        <v>1</v>
      </c>
      <c r="C28" s="1" t="s">
        <v>192</v>
      </c>
      <c r="D28" s="2" t="s">
        <v>0</v>
      </c>
      <c r="E28" s="28"/>
      <c r="F28" s="29"/>
      <c r="G28" s="30"/>
      <c r="H28" s="1" t="str">
        <f t="shared" si="0"/>
        <v>システムヨウケン</v>
      </c>
    </row>
    <row r="29" spans="1:8" ht="37.5" x14ac:dyDescent="0.4">
      <c r="A29" s="8">
        <v>19</v>
      </c>
      <c r="B29" s="11" t="s">
        <v>228</v>
      </c>
      <c r="C29" s="14" t="s">
        <v>170</v>
      </c>
      <c r="D29" s="15"/>
      <c r="E29" s="28"/>
      <c r="F29" s="29"/>
      <c r="G29" s="30"/>
      <c r="H29" s="1" t="str">
        <f t="shared" si="0"/>
        <v>システムヨウケン</v>
      </c>
    </row>
    <row r="30" spans="1:8" ht="56.25" x14ac:dyDescent="0.4">
      <c r="A30" s="8">
        <v>20</v>
      </c>
      <c r="B30" s="11" t="s">
        <v>228</v>
      </c>
      <c r="C30" s="12" t="s">
        <v>154</v>
      </c>
      <c r="D30" s="13"/>
      <c r="E30" s="28"/>
      <c r="F30" s="29"/>
      <c r="G30" s="30"/>
      <c r="H30" s="1" t="str">
        <f t="shared" si="0"/>
        <v>システムヨウケン</v>
      </c>
    </row>
    <row r="31" spans="1:8" ht="37.5" x14ac:dyDescent="0.4">
      <c r="A31" s="8">
        <v>21</v>
      </c>
      <c r="B31" s="11" t="s">
        <v>228</v>
      </c>
      <c r="C31" s="14" t="s">
        <v>171</v>
      </c>
      <c r="D31" s="15"/>
      <c r="E31" s="28"/>
      <c r="F31" s="29"/>
      <c r="G31" s="30"/>
      <c r="H31" s="1" t="str">
        <f t="shared" si="0"/>
        <v>システムヨウケン</v>
      </c>
    </row>
    <row r="32" spans="1:8" ht="37.5" x14ac:dyDescent="0.4">
      <c r="A32" s="8">
        <v>22</v>
      </c>
      <c r="B32" s="9" t="s">
        <v>120</v>
      </c>
      <c r="C32" s="1" t="s">
        <v>126</v>
      </c>
      <c r="D32" s="2" t="s">
        <v>0</v>
      </c>
      <c r="E32" s="28"/>
      <c r="F32" s="29"/>
      <c r="G32" s="30"/>
      <c r="H32" s="1" t="str">
        <f t="shared" si="0"/>
        <v>システムカンリ</v>
      </c>
    </row>
    <row r="33" spans="1:8" ht="19.5" x14ac:dyDescent="0.4">
      <c r="A33" s="8">
        <v>23</v>
      </c>
      <c r="B33" s="9" t="s">
        <v>120</v>
      </c>
      <c r="C33" s="1" t="s">
        <v>127</v>
      </c>
      <c r="D33" s="2"/>
      <c r="E33" s="28"/>
      <c r="F33" s="29"/>
      <c r="G33" s="30"/>
      <c r="H33" s="1" t="str">
        <f t="shared" si="0"/>
        <v>システムカンリ</v>
      </c>
    </row>
    <row r="34" spans="1:8" ht="19.5" x14ac:dyDescent="0.4">
      <c r="A34" s="8">
        <v>24</v>
      </c>
      <c r="B34" s="9" t="s">
        <v>120</v>
      </c>
      <c r="C34" s="1" t="s">
        <v>128</v>
      </c>
      <c r="D34" s="2" t="s">
        <v>0</v>
      </c>
      <c r="E34" s="28"/>
      <c r="F34" s="29"/>
      <c r="G34" s="30"/>
      <c r="H34" s="1" t="str">
        <f t="shared" si="0"/>
        <v>システムカンリ</v>
      </c>
    </row>
    <row r="35" spans="1:8" ht="19.5" x14ac:dyDescent="0.4">
      <c r="A35" s="8">
        <v>25</v>
      </c>
      <c r="B35" s="9" t="s">
        <v>120</v>
      </c>
      <c r="C35" s="14" t="s">
        <v>191</v>
      </c>
      <c r="D35" s="15"/>
      <c r="E35" s="28"/>
      <c r="F35" s="29"/>
      <c r="G35" s="30"/>
      <c r="H35" s="1" t="str">
        <f>PHONETIC(B35)</f>
        <v>システムカンリ</v>
      </c>
    </row>
    <row r="36" spans="1:8" ht="37.5" x14ac:dyDescent="0.4">
      <c r="A36" s="8">
        <v>26</v>
      </c>
      <c r="B36" s="9" t="s">
        <v>120</v>
      </c>
      <c r="C36" s="1" t="s">
        <v>202</v>
      </c>
      <c r="D36" s="2" t="s">
        <v>0</v>
      </c>
      <c r="E36" s="28"/>
      <c r="F36" s="29"/>
      <c r="G36" s="30"/>
      <c r="H36" s="1" t="str">
        <f t="shared" si="0"/>
        <v>システムカンリ</v>
      </c>
    </row>
    <row r="37" spans="1:8" ht="75" x14ac:dyDescent="0.4">
      <c r="A37" s="8">
        <v>27</v>
      </c>
      <c r="B37" s="9" t="s">
        <v>120</v>
      </c>
      <c r="C37" s="1" t="s">
        <v>2</v>
      </c>
      <c r="D37" s="2" t="s">
        <v>0</v>
      </c>
      <c r="E37" s="28"/>
      <c r="F37" s="29"/>
      <c r="G37" s="30"/>
      <c r="H37" s="1" t="str">
        <f t="shared" si="0"/>
        <v>システムカンリ</v>
      </c>
    </row>
    <row r="38" spans="1:8" ht="37.5" x14ac:dyDescent="0.4">
      <c r="A38" s="8">
        <v>28</v>
      </c>
      <c r="B38" s="9" t="s">
        <v>120</v>
      </c>
      <c r="C38" s="1" t="s">
        <v>200</v>
      </c>
      <c r="D38" s="2" t="s">
        <v>0</v>
      </c>
      <c r="E38" s="28"/>
      <c r="F38" s="29"/>
      <c r="G38" s="30"/>
      <c r="H38" s="1" t="str">
        <f t="shared" si="0"/>
        <v>システムカンリ</v>
      </c>
    </row>
    <row r="39" spans="1:8" ht="19.5" x14ac:dyDescent="0.4">
      <c r="A39" s="8">
        <v>29</v>
      </c>
      <c r="B39" s="9" t="s">
        <v>120</v>
      </c>
      <c r="C39" s="1" t="s">
        <v>123</v>
      </c>
      <c r="D39" s="2"/>
      <c r="E39" s="28"/>
      <c r="F39" s="29"/>
      <c r="G39" s="30"/>
      <c r="H39" s="1" t="str">
        <f t="shared" si="0"/>
        <v>システムカンリ</v>
      </c>
    </row>
    <row r="40" spans="1:8" ht="56.25" x14ac:dyDescent="0.4">
      <c r="A40" s="8">
        <v>30</v>
      </c>
      <c r="B40" s="9" t="s">
        <v>120</v>
      </c>
      <c r="C40" s="1" t="s">
        <v>122</v>
      </c>
      <c r="D40" s="2"/>
      <c r="E40" s="28"/>
      <c r="F40" s="29"/>
      <c r="G40" s="30"/>
      <c r="H40" s="1" t="str">
        <f t="shared" si="0"/>
        <v>システムカンリ</v>
      </c>
    </row>
    <row r="41" spans="1:8" ht="56.25" x14ac:dyDescent="0.4">
      <c r="A41" s="8">
        <v>31</v>
      </c>
      <c r="B41" s="9" t="s">
        <v>120</v>
      </c>
      <c r="C41" s="1" t="s">
        <v>199</v>
      </c>
      <c r="D41" s="2" t="s">
        <v>0</v>
      </c>
      <c r="E41" s="28"/>
      <c r="F41" s="29"/>
      <c r="G41" s="30"/>
      <c r="H41" s="1" t="str">
        <f t="shared" si="0"/>
        <v>システムカンリ</v>
      </c>
    </row>
    <row r="42" spans="1:8" ht="56.25" x14ac:dyDescent="0.4">
      <c r="A42" s="8">
        <v>32</v>
      </c>
      <c r="B42" s="9" t="s">
        <v>120</v>
      </c>
      <c r="C42" s="1" t="s">
        <v>121</v>
      </c>
      <c r="D42" s="2" t="s">
        <v>0</v>
      </c>
      <c r="E42" s="28"/>
      <c r="F42" s="29"/>
      <c r="G42" s="30"/>
      <c r="H42" s="1" t="str">
        <f t="shared" si="0"/>
        <v>システムカンリ</v>
      </c>
    </row>
    <row r="43" spans="1:8" ht="19.5" x14ac:dyDescent="0.4">
      <c r="A43" s="8">
        <v>33</v>
      </c>
      <c r="B43" s="9" t="s">
        <v>120</v>
      </c>
      <c r="C43" s="1" t="s">
        <v>124</v>
      </c>
      <c r="D43" s="2" t="s">
        <v>0</v>
      </c>
      <c r="E43" s="28"/>
      <c r="F43" s="29"/>
      <c r="G43" s="30"/>
      <c r="H43" s="1" t="str">
        <f t="shared" si="0"/>
        <v>システムカンリ</v>
      </c>
    </row>
    <row r="44" spans="1:8" ht="37.5" x14ac:dyDescent="0.4">
      <c r="A44" s="8">
        <v>34</v>
      </c>
      <c r="B44" s="9" t="s">
        <v>120</v>
      </c>
      <c r="C44" s="1" t="s">
        <v>201</v>
      </c>
      <c r="D44" s="2" t="s">
        <v>0</v>
      </c>
      <c r="E44" s="28"/>
      <c r="F44" s="29"/>
      <c r="G44" s="30"/>
      <c r="H44" s="1" t="str">
        <f t="shared" si="0"/>
        <v>システムカンリ</v>
      </c>
    </row>
    <row r="45" spans="1:8" ht="37.5" x14ac:dyDescent="0.4">
      <c r="A45" s="8">
        <v>35</v>
      </c>
      <c r="B45" s="9" t="s">
        <v>120</v>
      </c>
      <c r="C45" s="1" t="s">
        <v>125</v>
      </c>
      <c r="D45" s="2" t="s">
        <v>0</v>
      </c>
      <c r="E45" s="28"/>
      <c r="F45" s="29"/>
      <c r="G45" s="30"/>
      <c r="H45" s="1" t="str">
        <f t="shared" si="0"/>
        <v>システムカンリ</v>
      </c>
    </row>
    <row r="46" spans="1:8" ht="37.5" x14ac:dyDescent="0.4">
      <c r="A46" s="8">
        <v>36</v>
      </c>
      <c r="B46" s="9" t="s">
        <v>1</v>
      </c>
      <c r="C46" s="1" t="s">
        <v>166</v>
      </c>
      <c r="D46" s="2"/>
      <c r="E46" s="28"/>
      <c r="F46" s="29"/>
      <c r="G46" s="30"/>
      <c r="H46" s="1" t="str">
        <f t="shared" si="0"/>
        <v>システムヨウケン</v>
      </c>
    </row>
    <row r="47" spans="1:8" ht="56.25" x14ac:dyDescent="0.4">
      <c r="A47" s="8">
        <v>37</v>
      </c>
      <c r="B47" s="1" t="s">
        <v>16</v>
      </c>
      <c r="C47" s="1" t="s">
        <v>24</v>
      </c>
      <c r="D47" s="2"/>
      <c r="E47" s="28"/>
      <c r="F47" s="29"/>
      <c r="G47" s="30"/>
      <c r="H47" s="1" t="str">
        <f t="shared" si="0"/>
        <v>トップガメン</v>
      </c>
    </row>
    <row r="48" spans="1:8" ht="56.25" x14ac:dyDescent="0.4">
      <c r="A48" s="8">
        <v>38</v>
      </c>
      <c r="B48" s="1" t="s">
        <v>16</v>
      </c>
      <c r="C48" s="1" t="s">
        <v>205</v>
      </c>
      <c r="D48" s="2"/>
      <c r="E48" s="28"/>
      <c r="F48" s="29"/>
      <c r="G48" s="30"/>
      <c r="H48" s="1" t="str">
        <f t="shared" si="0"/>
        <v>トップガメン</v>
      </c>
    </row>
    <row r="49" spans="1:8" ht="19.5" x14ac:dyDescent="0.4">
      <c r="A49" s="8">
        <v>39</v>
      </c>
      <c r="B49" s="1" t="s">
        <v>16</v>
      </c>
      <c r="C49" s="1" t="s">
        <v>26</v>
      </c>
      <c r="D49" s="2" t="s">
        <v>0</v>
      </c>
      <c r="E49" s="28"/>
      <c r="F49" s="29"/>
      <c r="G49" s="30"/>
      <c r="H49" s="1" t="str">
        <f t="shared" si="0"/>
        <v>トップガメン</v>
      </c>
    </row>
    <row r="50" spans="1:8" ht="19.5" x14ac:dyDescent="0.4">
      <c r="A50" s="8">
        <v>40</v>
      </c>
      <c r="B50" s="1" t="s">
        <v>16</v>
      </c>
      <c r="C50" s="1" t="s">
        <v>23</v>
      </c>
      <c r="D50" s="2" t="s">
        <v>0</v>
      </c>
      <c r="E50" s="28"/>
      <c r="F50" s="29"/>
      <c r="G50" s="30"/>
      <c r="H50" s="1" t="str">
        <f t="shared" si="0"/>
        <v>トップガメン</v>
      </c>
    </row>
    <row r="51" spans="1:8" ht="37.5" x14ac:dyDescent="0.4">
      <c r="A51" s="8">
        <v>41</v>
      </c>
      <c r="B51" s="9" t="s">
        <v>16</v>
      </c>
      <c r="C51" s="1" t="s">
        <v>19</v>
      </c>
      <c r="D51" s="13" t="s">
        <v>208</v>
      </c>
      <c r="E51" s="28"/>
      <c r="F51" s="29"/>
      <c r="G51" s="30"/>
      <c r="H51" s="1" t="str">
        <f t="shared" si="0"/>
        <v>トップガメン</v>
      </c>
    </row>
    <row r="52" spans="1:8" ht="37.5" x14ac:dyDescent="0.4">
      <c r="A52" s="8">
        <v>42</v>
      </c>
      <c r="B52" s="1" t="s">
        <v>16</v>
      </c>
      <c r="C52" s="1" t="s">
        <v>167</v>
      </c>
      <c r="D52" s="2"/>
      <c r="E52" s="28"/>
      <c r="F52" s="29"/>
      <c r="G52" s="30"/>
      <c r="H52" s="1" t="str">
        <f t="shared" si="0"/>
        <v>トップガメン</v>
      </c>
    </row>
    <row r="53" spans="1:8" ht="37.5" x14ac:dyDescent="0.4">
      <c r="A53" s="8">
        <v>43</v>
      </c>
      <c r="B53" s="9" t="s">
        <v>16</v>
      </c>
      <c r="C53" s="1" t="s">
        <v>21</v>
      </c>
      <c r="D53" s="2" t="s">
        <v>0</v>
      </c>
      <c r="E53" s="28"/>
      <c r="F53" s="29"/>
      <c r="G53" s="30"/>
      <c r="H53" s="1" t="str">
        <f t="shared" si="0"/>
        <v>トップガメン</v>
      </c>
    </row>
    <row r="54" spans="1:8" ht="37.5" x14ac:dyDescent="0.4">
      <c r="A54" s="8">
        <v>44</v>
      </c>
      <c r="B54" s="1" t="s">
        <v>16</v>
      </c>
      <c r="C54" s="1" t="s">
        <v>233</v>
      </c>
      <c r="D54" s="2"/>
      <c r="E54" s="28"/>
      <c r="F54" s="29"/>
      <c r="G54" s="30"/>
      <c r="H54" s="1" t="str">
        <f t="shared" si="0"/>
        <v>トップガメン</v>
      </c>
    </row>
    <row r="55" spans="1:8" ht="37.5" x14ac:dyDescent="0.4">
      <c r="A55" s="8">
        <v>45</v>
      </c>
      <c r="B55" s="1" t="s">
        <v>16</v>
      </c>
      <c r="C55" s="1" t="s">
        <v>25</v>
      </c>
      <c r="D55" s="2" t="s">
        <v>0</v>
      </c>
      <c r="E55" s="28"/>
      <c r="F55" s="29"/>
      <c r="G55" s="30"/>
      <c r="H55" s="1" t="str">
        <f t="shared" si="0"/>
        <v>トップガメン</v>
      </c>
    </row>
    <row r="56" spans="1:8" ht="37.5" x14ac:dyDescent="0.4">
      <c r="A56" s="8">
        <v>46</v>
      </c>
      <c r="B56" s="1" t="s">
        <v>16</v>
      </c>
      <c r="C56" s="1" t="s">
        <v>22</v>
      </c>
      <c r="D56" s="2"/>
      <c r="E56" s="28"/>
      <c r="F56" s="29"/>
      <c r="G56" s="30"/>
      <c r="H56" s="1" t="str">
        <f t="shared" si="0"/>
        <v>トップガメン</v>
      </c>
    </row>
    <row r="57" spans="1:8" ht="37.5" x14ac:dyDescent="0.4">
      <c r="A57" s="8">
        <v>47</v>
      </c>
      <c r="B57" s="9" t="s">
        <v>16</v>
      </c>
      <c r="C57" s="1" t="s">
        <v>20</v>
      </c>
      <c r="D57" s="2"/>
      <c r="E57" s="28"/>
      <c r="F57" s="29"/>
      <c r="G57" s="30"/>
      <c r="H57" s="1" t="str">
        <f t="shared" si="0"/>
        <v>トップガメン</v>
      </c>
    </row>
    <row r="58" spans="1:8" ht="56.25" x14ac:dyDescent="0.4">
      <c r="A58" s="8">
        <v>48</v>
      </c>
      <c r="B58" s="9" t="s">
        <v>16</v>
      </c>
      <c r="C58" s="1" t="s">
        <v>17</v>
      </c>
      <c r="D58" s="2" t="s">
        <v>0</v>
      </c>
      <c r="E58" s="28"/>
      <c r="F58" s="29"/>
      <c r="G58" s="30"/>
      <c r="H58" s="1" t="str">
        <f t="shared" si="0"/>
        <v>トップガメン</v>
      </c>
    </row>
    <row r="59" spans="1:8" ht="19.5" x14ac:dyDescent="0.4">
      <c r="A59" s="8">
        <v>49</v>
      </c>
      <c r="B59" s="1" t="s">
        <v>16</v>
      </c>
      <c r="C59" s="1" t="s">
        <v>18</v>
      </c>
      <c r="D59" s="2" t="s">
        <v>0</v>
      </c>
      <c r="E59" s="28"/>
      <c r="F59" s="29"/>
      <c r="G59" s="30"/>
      <c r="H59" s="1" t="str">
        <f t="shared" si="0"/>
        <v>トップガメン</v>
      </c>
    </row>
    <row r="60" spans="1:8" ht="37.5" x14ac:dyDescent="0.4">
      <c r="A60" s="8">
        <v>50</v>
      </c>
      <c r="B60" s="14" t="s">
        <v>230</v>
      </c>
      <c r="C60" s="14" t="s">
        <v>175</v>
      </c>
      <c r="D60" s="15"/>
      <c r="E60" s="28"/>
      <c r="F60" s="29"/>
      <c r="G60" s="30"/>
      <c r="H60" s="1" t="str">
        <f t="shared" si="0"/>
        <v>トップガメン</v>
      </c>
    </row>
    <row r="61" spans="1:8" ht="37.5" x14ac:dyDescent="0.4">
      <c r="A61" s="8">
        <v>51</v>
      </c>
      <c r="B61" s="14" t="s">
        <v>230</v>
      </c>
      <c r="C61" s="14" t="s">
        <v>173</v>
      </c>
      <c r="D61" s="15"/>
      <c r="E61" s="28"/>
      <c r="F61" s="29"/>
      <c r="G61" s="30"/>
      <c r="H61" s="1" t="str">
        <f t="shared" si="0"/>
        <v>トップガメン</v>
      </c>
    </row>
    <row r="62" spans="1:8" ht="19.5" x14ac:dyDescent="0.4">
      <c r="A62" s="8">
        <v>52</v>
      </c>
      <c r="B62" s="14" t="s">
        <v>230</v>
      </c>
      <c r="C62" s="14" t="s">
        <v>172</v>
      </c>
      <c r="D62" s="15"/>
      <c r="E62" s="28"/>
      <c r="F62" s="29"/>
      <c r="G62" s="30"/>
      <c r="H62" s="1" t="str">
        <f t="shared" si="0"/>
        <v>トップガメン</v>
      </c>
    </row>
    <row r="63" spans="1:8" ht="37.5" x14ac:dyDescent="0.4">
      <c r="A63" s="8">
        <v>53</v>
      </c>
      <c r="B63" s="14" t="s">
        <v>230</v>
      </c>
      <c r="C63" s="14" t="s">
        <v>174</v>
      </c>
      <c r="D63" s="15"/>
      <c r="E63" s="28"/>
      <c r="F63" s="29"/>
      <c r="G63" s="30"/>
      <c r="H63" s="1" t="str">
        <f t="shared" si="0"/>
        <v>トップガメン</v>
      </c>
    </row>
    <row r="64" spans="1:8" ht="37.5" x14ac:dyDescent="0.4">
      <c r="A64" s="8">
        <v>54</v>
      </c>
      <c r="B64" s="1" t="s">
        <v>27</v>
      </c>
      <c r="C64" s="1" t="s">
        <v>28</v>
      </c>
      <c r="D64" s="2"/>
      <c r="E64" s="28"/>
      <c r="F64" s="29"/>
      <c r="G64" s="30"/>
      <c r="H64" s="1" t="str">
        <f t="shared" si="0"/>
        <v>ケンサク</v>
      </c>
    </row>
    <row r="65" spans="1:8" ht="37.5" x14ac:dyDescent="0.4">
      <c r="A65" s="8">
        <v>55</v>
      </c>
      <c r="B65" s="14" t="s">
        <v>224</v>
      </c>
      <c r="C65" s="14" t="s">
        <v>177</v>
      </c>
      <c r="D65" s="15"/>
      <c r="E65" s="28"/>
      <c r="F65" s="29"/>
      <c r="G65" s="30"/>
      <c r="H65" s="1" t="str">
        <f t="shared" si="0"/>
        <v>ケンサク</v>
      </c>
    </row>
    <row r="66" spans="1:8" ht="75" x14ac:dyDescent="0.4">
      <c r="A66" s="8">
        <v>56</v>
      </c>
      <c r="B66" s="14" t="s">
        <v>224</v>
      </c>
      <c r="C66" s="14" t="s">
        <v>178</v>
      </c>
      <c r="D66" s="15"/>
      <c r="E66" s="28"/>
      <c r="F66" s="29"/>
      <c r="G66" s="30"/>
      <c r="H66" s="1" t="str">
        <f t="shared" si="0"/>
        <v>ケンサク</v>
      </c>
    </row>
    <row r="67" spans="1:8" ht="37.5" x14ac:dyDescent="0.4">
      <c r="A67" s="8">
        <v>57</v>
      </c>
      <c r="B67" s="14" t="s">
        <v>224</v>
      </c>
      <c r="C67" s="14" t="s">
        <v>176</v>
      </c>
      <c r="D67" s="15"/>
      <c r="E67" s="28"/>
      <c r="F67" s="29"/>
      <c r="G67" s="30"/>
      <c r="H67" s="1" t="str">
        <f t="shared" si="0"/>
        <v>ケンサク</v>
      </c>
    </row>
    <row r="68" spans="1:8" ht="19.5" x14ac:dyDescent="0.4">
      <c r="A68" s="8">
        <v>58</v>
      </c>
      <c r="B68" s="9" t="s">
        <v>29</v>
      </c>
      <c r="C68" s="1" t="s">
        <v>168</v>
      </c>
      <c r="D68" s="2"/>
      <c r="E68" s="28"/>
      <c r="F68" s="29"/>
      <c r="G68" s="30"/>
      <c r="H68" s="1" t="str">
        <f t="shared" si="0"/>
        <v>ケンサク、CSVシュツリョク</v>
      </c>
    </row>
    <row r="69" spans="1:8" ht="56.25" x14ac:dyDescent="0.4">
      <c r="A69" s="8">
        <v>59</v>
      </c>
      <c r="B69" s="9" t="s">
        <v>29</v>
      </c>
      <c r="C69" s="1" t="s">
        <v>30</v>
      </c>
      <c r="D69" s="2"/>
      <c r="E69" s="28"/>
      <c r="F69" s="29"/>
      <c r="G69" s="30"/>
      <c r="H69" s="1" t="str">
        <f t="shared" si="0"/>
        <v>ケンサク、CSVシュツリョク</v>
      </c>
    </row>
    <row r="70" spans="1:8" ht="56.25" x14ac:dyDescent="0.4">
      <c r="A70" s="8">
        <v>60</v>
      </c>
      <c r="B70" s="9" t="s">
        <v>29</v>
      </c>
      <c r="C70" s="1" t="s">
        <v>234</v>
      </c>
      <c r="D70" s="2" t="s">
        <v>0</v>
      </c>
      <c r="E70" s="28"/>
      <c r="F70" s="29"/>
      <c r="G70" s="30"/>
      <c r="H70" s="1" t="str">
        <f t="shared" si="0"/>
        <v>ケンサク、CSVシュツリョク</v>
      </c>
    </row>
    <row r="71" spans="1:8" ht="37.5" x14ac:dyDescent="0.4">
      <c r="A71" s="8">
        <v>61</v>
      </c>
      <c r="B71" s="11" t="s">
        <v>231</v>
      </c>
      <c r="C71" s="12" t="s">
        <v>158</v>
      </c>
      <c r="D71" s="13" t="s">
        <v>0</v>
      </c>
      <c r="E71" s="28"/>
      <c r="F71" s="29"/>
      <c r="G71" s="30"/>
      <c r="H71" s="1" t="str">
        <f t="shared" si="0"/>
        <v>ジドウジョウホウ</v>
      </c>
    </row>
    <row r="72" spans="1:8" ht="56.25" x14ac:dyDescent="0.4">
      <c r="A72" s="8">
        <v>62</v>
      </c>
      <c r="B72" s="9" t="s">
        <v>32</v>
      </c>
      <c r="C72" s="1" t="s">
        <v>47</v>
      </c>
      <c r="D72" s="2" t="s">
        <v>0</v>
      </c>
      <c r="E72" s="28"/>
      <c r="F72" s="29"/>
      <c r="G72" s="30"/>
      <c r="H72" s="1" t="str">
        <f t="shared" si="0"/>
        <v>ジドウジョウホウ</v>
      </c>
    </row>
    <row r="73" spans="1:8" ht="19.5" x14ac:dyDescent="0.4">
      <c r="A73" s="8">
        <v>63</v>
      </c>
      <c r="B73" s="9" t="s">
        <v>32</v>
      </c>
      <c r="C73" s="1" t="s">
        <v>46</v>
      </c>
      <c r="D73" s="2" t="s">
        <v>0</v>
      </c>
      <c r="E73" s="28"/>
      <c r="F73" s="29"/>
      <c r="G73" s="30"/>
      <c r="H73" s="1" t="str">
        <f t="shared" si="0"/>
        <v>ジドウジョウホウ</v>
      </c>
    </row>
    <row r="74" spans="1:8" ht="37.5" x14ac:dyDescent="0.4">
      <c r="A74" s="8">
        <v>64</v>
      </c>
      <c r="B74" s="9" t="s">
        <v>32</v>
      </c>
      <c r="C74" s="1" t="s">
        <v>42</v>
      </c>
      <c r="D74" s="2"/>
      <c r="E74" s="28"/>
      <c r="F74" s="29"/>
      <c r="G74" s="30"/>
      <c r="H74" s="1" t="str">
        <f t="shared" si="0"/>
        <v>ジドウジョウホウ</v>
      </c>
    </row>
    <row r="75" spans="1:8" ht="37.5" x14ac:dyDescent="0.4">
      <c r="A75" s="8">
        <v>65</v>
      </c>
      <c r="B75" s="9" t="s">
        <v>32</v>
      </c>
      <c r="C75" s="1" t="s">
        <v>43</v>
      </c>
      <c r="D75" s="2" t="s">
        <v>0</v>
      </c>
      <c r="E75" s="28"/>
      <c r="F75" s="29"/>
      <c r="G75" s="30"/>
      <c r="H75" s="1" t="str">
        <f t="shared" ref="H75:H136" si="1">PHONETIC(B75)</f>
        <v>ジドウジョウホウ</v>
      </c>
    </row>
    <row r="76" spans="1:8" ht="37.5" x14ac:dyDescent="0.4">
      <c r="A76" s="8">
        <v>66</v>
      </c>
      <c r="B76" s="9" t="s">
        <v>32</v>
      </c>
      <c r="C76" s="1" t="s">
        <v>40</v>
      </c>
      <c r="D76" s="2"/>
      <c r="E76" s="28"/>
      <c r="F76" s="29"/>
      <c r="G76" s="30"/>
      <c r="H76" s="1" t="str">
        <f t="shared" si="1"/>
        <v>ジドウジョウホウ</v>
      </c>
    </row>
    <row r="77" spans="1:8" ht="19.5" x14ac:dyDescent="0.4">
      <c r="A77" s="8">
        <v>67</v>
      </c>
      <c r="B77" s="9" t="s">
        <v>32</v>
      </c>
      <c r="C77" s="1" t="s">
        <v>48</v>
      </c>
      <c r="D77" s="2"/>
      <c r="E77" s="28"/>
      <c r="F77" s="29"/>
      <c r="G77" s="30"/>
      <c r="H77" s="1" t="str">
        <f t="shared" si="1"/>
        <v>ジドウジョウホウ</v>
      </c>
    </row>
    <row r="78" spans="1:8" ht="37.5" x14ac:dyDescent="0.4">
      <c r="A78" s="8">
        <v>68</v>
      </c>
      <c r="B78" s="9" t="s">
        <v>32</v>
      </c>
      <c r="C78" s="1" t="s">
        <v>34</v>
      </c>
      <c r="D78" s="2"/>
      <c r="E78" s="28"/>
      <c r="F78" s="29"/>
      <c r="G78" s="30"/>
      <c r="H78" s="1" t="str">
        <f t="shared" si="1"/>
        <v>ジドウジョウホウ</v>
      </c>
    </row>
    <row r="79" spans="1:8" ht="37.5" x14ac:dyDescent="0.4">
      <c r="A79" s="8">
        <v>69</v>
      </c>
      <c r="B79" s="9" t="s">
        <v>32</v>
      </c>
      <c r="C79" s="1" t="s">
        <v>36</v>
      </c>
      <c r="D79" s="2" t="s">
        <v>0</v>
      </c>
      <c r="E79" s="28"/>
      <c r="F79" s="29"/>
      <c r="G79" s="30"/>
      <c r="H79" s="1" t="str">
        <f t="shared" si="1"/>
        <v>ジドウジョウホウ</v>
      </c>
    </row>
    <row r="80" spans="1:8" ht="37.5" x14ac:dyDescent="0.4">
      <c r="A80" s="8">
        <v>70</v>
      </c>
      <c r="B80" s="9" t="s">
        <v>32</v>
      </c>
      <c r="C80" s="1" t="s">
        <v>50</v>
      </c>
      <c r="D80" s="2"/>
      <c r="E80" s="28"/>
      <c r="F80" s="29"/>
      <c r="G80" s="30"/>
      <c r="H80" s="1" t="str">
        <f t="shared" si="1"/>
        <v>ジドウジョウホウ</v>
      </c>
    </row>
    <row r="81" spans="1:8" ht="19.5" x14ac:dyDescent="0.4">
      <c r="A81" s="8">
        <v>71</v>
      </c>
      <c r="B81" s="9" t="s">
        <v>32</v>
      </c>
      <c r="C81" s="1" t="s">
        <v>41</v>
      </c>
      <c r="D81" s="2"/>
      <c r="E81" s="28"/>
      <c r="F81" s="29"/>
      <c r="G81" s="30"/>
      <c r="H81" s="1" t="str">
        <f t="shared" si="1"/>
        <v>ジドウジョウホウ</v>
      </c>
    </row>
    <row r="82" spans="1:8" ht="37.5" x14ac:dyDescent="0.4">
      <c r="A82" s="8">
        <v>72</v>
      </c>
      <c r="B82" s="9" t="s">
        <v>32</v>
      </c>
      <c r="C82" s="1" t="s">
        <v>35</v>
      </c>
      <c r="D82" s="2" t="s">
        <v>0</v>
      </c>
      <c r="E82" s="28"/>
      <c r="F82" s="29"/>
      <c r="G82" s="30"/>
      <c r="H82" s="1" t="str">
        <f t="shared" si="1"/>
        <v>ジドウジョウホウ</v>
      </c>
    </row>
    <row r="83" spans="1:8" ht="37.5" x14ac:dyDescent="0.4">
      <c r="A83" s="8">
        <v>73</v>
      </c>
      <c r="B83" s="9" t="s">
        <v>32</v>
      </c>
      <c r="C83" s="1" t="s">
        <v>39</v>
      </c>
      <c r="D83" s="2" t="s">
        <v>0</v>
      </c>
      <c r="E83" s="28"/>
      <c r="F83" s="29"/>
      <c r="G83" s="30"/>
      <c r="H83" s="1" t="str">
        <f t="shared" si="1"/>
        <v>ジドウジョウホウ</v>
      </c>
    </row>
    <row r="84" spans="1:8" ht="19.5" x14ac:dyDescent="0.4">
      <c r="A84" s="8">
        <v>74</v>
      </c>
      <c r="B84" s="9" t="s">
        <v>32</v>
      </c>
      <c r="C84" s="1" t="s">
        <v>49</v>
      </c>
      <c r="D84" s="2" t="s">
        <v>0</v>
      </c>
      <c r="E84" s="28"/>
      <c r="F84" s="29"/>
      <c r="G84" s="30"/>
      <c r="H84" s="1" t="str">
        <f t="shared" si="1"/>
        <v>ジドウジョウホウ</v>
      </c>
    </row>
    <row r="85" spans="1:8" ht="37.5" x14ac:dyDescent="0.4">
      <c r="A85" s="8">
        <v>75</v>
      </c>
      <c r="B85" s="9" t="s">
        <v>32</v>
      </c>
      <c r="C85" s="1" t="s">
        <v>45</v>
      </c>
      <c r="D85" s="2" t="s">
        <v>0</v>
      </c>
      <c r="E85" s="28"/>
      <c r="F85" s="29"/>
      <c r="G85" s="30"/>
      <c r="H85" s="1" t="str">
        <f t="shared" si="1"/>
        <v>ジドウジョウホウ</v>
      </c>
    </row>
    <row r="86" spans="1:8" ht="37.5" x14ac:dyDescent="0.4">
      <c r="A86" s="8">
        <v>76</v>
      </c>
      <c r="B86" s="9" t="s">
        <v>32</v>
      </c>
      <c r="C86" s="1" t="s">
        <v>37</v>
      </c>
      <c r="D86" s="2"/>
      <c r="E86" s="28"/>
      <c r="F86" s="29"/>
      <c r="G86" s="30"/>
      <c r="H86" s="1" t="str">
        <f t="shared" si="1"/>
        <v>ジドウジョウホウ</v>
      </c>
    </row>
    <row r="87" spans="1:8" ht="37.5" x14ac:dyDescent="0.4">
      <c r="A87" s="8">
        <v>77</v>
      </c>
      <c r="B87" s="9" t="s">
        <v>32</v>
      </c>
      <c r="C87" s="1" t="s">
        <v>38</v>
      </c>
      <c r="D87" s="2" t="s">
        <v>0</v>
      </c>
      <c r="E87" s="28"/>
      <c r="F87" s="29"/>
      <c r="G87" s="30"/>
      <c r="H87" s="1" t="str">
        <f t="shared" si="1"/>
        <v>ジドウジョウホウ</v>
      </c>
    </row>
    <row r="88" spans="1:8" ht="19.5" x14ac:dyDescent="0.4">
      <c r="A88" s="8">
        <v>78</v>
      </c>
      <c r="B88" s="9" t="s">
        <v>32</v>
      </c>
      <c r="C88" s="1" t="s">
        <v>53</v>
      </c>
      <c r="D88" s="2"/>
      <c r="E88" s="28"/>
      <c r="F88" s="29"/>
      <c r="G88" s="30"/>
      <c r="H88" s="1" t="str">
        <f t="shared" si="1"/>
        <v>ジドウジョウホウ</v>
      </c>
    </row>
    <row r="89" spans="1:8" ht="19.5" x14ac:dyDescent="0.4">
      <c r="A89" s="8">
        <v>79</v>
      </c>
      <c r="B89" s="9" t="s">
        <v>32</v>
      </c>
      <c r="C89" s="1" t="s">
        <v>52</v>
      </c>
      <c r="D89" s="2"/>
      <c r="E89" s="28"/>
      <c r="F89" s="29"/>
      <c r="G89" s="30"/>
      <c r="H89" s="1" t="str">
        <f t="shared" si="1"/>
        <v>ジドウジョウホウ</v>
      </c>
    </row>
    <row r="90" spans="1:8" ht="19.5" x14ac:dyDescent="0.4">
      <c r="A90" s="8">
        <v>80</v>
      </c>
      <c r="B90" s="9" t="s">
        <v>32</v>
      </c>
      <c r="C90" s="1" t="s">
        <v>44</v>
      </c>
      <c r="D90" s="2"/>
      <c r="E90" s="28"/>
      <c r="F90" s="29"/>
      <c r="G90" s="30"/>
      <c r="H90" s="1" t="str">
        <f t="shared" si="1"/>
        <v>ジドウジョウホウ</v>
      </c>
    </row>
    <row r="91" spans="1:8" ht="19.5" x14ac:dyDescent="0.4">
      <c r="A91" s="8">
        <v>81</v>
      </c>
      <c r="B91" s="9" t="s">
        <v>32</v>
      </c>
      <c r="C91" s="1" t="s">
        <v>51</v>
      </c>
      <c r="D91" s="2" t="s">
        <v>0</v>
      </c>
      <c r="E91" s="28"/>
      <c r="F91" s="29"/>
      <c r="G91" s="30"/>
      <c r="H91" s="1" t="str">
        <f t="shared" si="1"/>
        <v>ジドウジョウホウ</v>
      </c>
    </row>
    <row r="92" spans="1:8" ht="56.25" x14ac:dyDescent="0.4">
      <c r="A92" s="8">
        <v>82</v>
      </c>
      <c r="B92" s="9" t="s">
        <v>32</v>
      </c>
      <c r="C92" s="1" t="s">
        <v>33</v>
      </c>
      <c r="D92" s="2" t="s">
        <v>0</v>
      </c>
      <c r="E92" s="28"/>
      <c r="F92" s="29"/>
      <c r="G92" s="30"/>
      <c r="H92" s="1" t="str">
        <f t="shared" si="1"/>
        <v>ジドウジョウホウ</v>
      </c>
    </row>
    <row r="93" spans="1:8" ht="37.5" x14ac:dyDescent="0.4">
      <c r="A93" s="8">
        <v>83</v>
      </c>
      <c r="B93" s="14" t="s">
        <v>225</v>
      </c>
      <c r="C93" s="14" t="s">
        <v>180</v>
      </c>
      <c r="D93" s="15"/>
      <c r="E93" s="28"/>
      <c r="F93" s="29"/>
      <c r="G93" s="30"/>
      <c r="H93" s="1" t="str">
        <f t="shared" si="1"/>
        <v>ジドウジョウホウ</v>
      </c>
    </row>
    <row r="94" spans="1:8" ht="37.5" x14ac:dyDescent="0.4">
      <c r="A94" s="8">
        <v>84</v>
      </c>
      <c r="B94" s="14" t="s">
        <v>225</v>
      </c>
      <c r="C94" s="14" t="s">
        <v>179</v>
      </c>
      <c r="D94" s="15"/>
      <c r="E94" s="28"/>
      <c r="F94" s="29"/>
      <c r="G94" s="30"/>
      <c r="H94" s="1" t="str">
        <f t="shared" si="1"/>
        <v>ジドウジョウホウ</v>
      </c>
    </row>
    <row r="95" spans="1:8" ht="19.5" x14ac:dyDescent="0.4">
      <c r="A95" s="8">
        <v>85</v>
      </c>
      <c r="B95" s="14" t="s">
        <v>225</v>
      </c>
      <c r="C95" s="12" t="s">
        <v>160</v>
      </c>
      <c r="D95" s="13" t="s">
        <v>208</v>
      </c>
      <c r="E95" s="28"/>
      <c r="F95" s="29"/>
      <c r="G95" s="30"/>
      <c r="H95" s="1" t="str">
        <f t="shared" si="1"/>
        <v>ジドウジョウホウ</v>
      </c>
    </row>
    <row r="96" spans="1:8" ht="19.5" x14ac:dyDescent="0.4">
      <c r="A96" s="8">
        <v>86</v>
      </c>
      <c r="B96" s="14" t="s">
        <v>225</v>
      </c>
      <c r="C96" s="12" t="s">
        <v>161</v>
      </c>
      <c r="D96" s="13"/>
      <c r="E96" s="28"/>
      <c r="F96" s="29"/>
      <c r="G96" s="30"/>
      <c r="H96" s="1" t="str">
        <f t="shared" si="1"/>
        <v>ジドウジョウホウ</v>
      </c>
    </row>
    <row r="97" spans="1:8" ht="37.5" x14ac:dyDescent="0.4">
      <c r="A97" s="8">
        <v>87</v>
      </c>
      <c r="B97" s="14" t="s">
        <v>225</v>
      </c>
      <c r="C97" s="12" t="s">
        <v>159</v>
      </c>
      <c r="D97" s="13"/>
      <c r="E97" s="28"/>
      <c r="F97" s="29"/>
      <c r="G97" s="30"/>
      <c r="H97" s="1" t="str">
        <f t="shared" si="1"/>
        <v>ジドウジョウホウ</v>
      </c>
    </row>
    <row r="98" spans="1:8" ht="37.5" x14ac:dyDescent="0.4">
      <c r="A98" s="8">
        <v>88</v>
      </c>
      <c r="B98" s="9" t="s">
        <v>58</v>
      </c>
      <c r="C98" s="1" t="s">
        <v>195</v>
      </c>
      <c r="D98" s="2" t="s">
        <v>0</v>
      </c>
      <c r="E98" s="28"/>
      <c r="F98" s="29"/>
      <c r="G98" s="30"/>
      <c r="H98" s="1" t="str">
        <f t="shared" si="1"/>
        <v>ケースジョウホウ</v>
      </c>
    </row>
    <row r="99" spans="1:8" ht="19.5" x14ac:dyDescent="0.4">
      <c r="A99" s="8">
        <v>89</v>
      </c>
      <c r="B99" s="9" t="s">
        <v>58</v>
      </c>
      <c r="C99" s="1" t="s">
        <v>68</v>
      </c>
      <c r="D99" s="2" t="s">
        <v>0</v>
      </c>
      <c r="E99" s="28"/>
      <c r="F99" s="29"/>
      <c r="G99" s="30"/>
      <c r="H99" s="1" t="str">
        <f t="shared" si="1"/>
        <v>ケースジョウホウ</v>
      </c>
    </row>
    <row r="100" spans="1:8" ht="37.5" x14ac:dyDescent="0.4">
      <c r="A100" s="8">
        <v>90</v>
      </c>
      <c r="B100" s="9" t="s">
        <v>58</v>
      </c>
      <c r="C100" s="1" t="s">
        <v>196</v>
      </c>
      <c r="D100" s="2" t="s">
        <v>0</v>
      </c>
      <c r="E100" s="28"/>
      <c r="F100" s="29"/>
      <c r="G100" s="30"/>
      <c r="H100" s="1" t="str">
        <f t="shared" si="1"/>
        <v>ケースジョウホウ</v>
      </c>
    </row>
    <row r="101" spans="1:8" ht="37.5" x14ac:dyDescent="0.4">
      <c r="A101" s="8">
        <v>91</v>
      </c>
      <c r="B101" s="9" t="s">
        <v>58</v>
      </c>
      <c r="C101" s="1" t="s">
        <v>71</v>
      </c>
      <c r="D101" s="2" t="s">
        <v>0</v>
      </c>
      <c r="E101" s="28"/>
      <c r="F101" s="29"/>
      <c r="G101" s="30"/>
      <c r="H101" s="1" t="str">
        <f t="shared" si="1"/>
        <v>ケースジョウホウ</v>
      </c>
    </row>
    <row r="102" spans="1:8" ht="37.5" x14ac:dyDescent="0.4">
      <c r="A102" s="8">
        <v>92</v>
      </c>
      <c r="B102" s="9" t="s">
        <v>58</v>
      </c>
      <c r="C102" s="1" t="s">
        <v>59</v>
      </c>
      <c r="D102" s="2" t="s">
        <v>0</v>
      </c>
      <c r="E102" s="28"/>
      <c r="F102" s="29"/>
      <c r="G102" s="30"/>
      <c r="H102" s="1" t="str">
        <f t="shared" si="1"/>
        <v>ケースジョウホウ</v>
      </c>
    </row>
    <row r="103" spans="1:8" ht="19.5" x14ac:dyDescent="0.4">
      <c r="A103" s="8">
        <v>93</v>
      </c>
      <c r="B103" s="9" t="s">
        <v>58</v>
      </c>
      <c r="C103" s="1" t="s">
        <v>70</v>
      </c>
      <c r="D103" s="2"/>
      <c r="E103" s="28"/>
      <c r="F103" s="29"/>
      <c r="G103" s="30"/>
      <c r="H103" s="1" t="str">
        <f t="shared" si="1"/>
        <v>ケースジョウホウ</v>
      </c>
    </row>
    <row r="104" spans="1:8" ht="56.25" x14ac:dyDescent="0.4">
      <c r="A104" s="8">
        <v>94</v>
      </c>
      <c r="B104" s="9" t="s">
        <v>58</v>
      </c>
      <c r="C104" s="1" t="s">
        <v>72</v>
      </c>
      <c r="D104" s="2" t="s">
        <v>0</v>
      </c>
      <c r="E104" s="28"/>
      <c r="F104" s="29"/>
      <c r="G104" s="30"/>
      <c r="H104" s="1" t="str">
        <f t="shared" si="1"/>
        <v>ケースジョウホウ</v>
      </c>
    </row>
    <row r="105" spans="1:8" ht="37.5" x14ac:dyDescent="0.4">
      <c r="A105" s="8">
        <v>95</v>
      </c>
      <c r="B105" s="9" t="s">
        <v>58</v>
      </c>
      <c r="C105" s="1" t="s">
        <v>65</v>
      </c>
      <c r="D105" s="2"/>
      <c r="E105" s="28"/>
      <c r="F105" s="29"/>
      <c r="G105" s="30"/>
      <c r="H105" s="1" t="str">
        <f t="shared" si="1"/>
        <v>ケースジョウホウ</v>
      </c>
    </row>
    <row r="106" spans="1:8" ht="37.5" x14ac:dyDescent="0.4">
      <c r="A106" s="8">
        <v>96</v>
      </c>
      <c r="B106" s="9" t="s">
        <v>58</v>
      </c>
      <c r="C106" s="1" t="s">
        <v>67</v>
      </c>
      <c r="D106" s="2"/>
      <c r="E106" s="28"/>
      <c r="F106" s="29"/>
      <c r="G106" s="30"/>
      <c r="H106" s="1" t="str">
        <f t="shared" si="1"/>
        <v>ケースジョウホウ</v>
      </c>
    </row>
    <row r="107" spans="1:8" ht="19.5" x14ac:dyDescent="0.4">
      <c r="A107" s="8">
        <v>97</v>
      </c>
      <c r="B107" s="9" t="s">
        <v>58</v>
      </c>
      <c r="C107" s="1" t="s">
        <v>69</v>
      </c>
      <c r="D107" s="2"/>
      <c r="E107" s="28"/>
      <c r="F107" s="29"/>
      <c r="G107" s="30"/>
      <c r="H107" s="1" t="str">
        <f t="shared" si="1"/>
        <v>ケースジョウホウ</v>
      </c>
    </row>
    <row r="108" spans="1:8" ht="37.5" x14ac:dyDescent="0.4">
      <c r="A108" s="8">
        <v>98</v>
      </c>
      <c r="B108" s="9" t="s">
        <v>58</v>
      </c>
      <c r="C108" s="1" t="s">
        <v>64</v>
      </c>
      <c r="D108" s="2" t="s">
        <v>0</v>
      </c>
      <c r="E108" s="28"/>
      <c r="F108" s="29"/>
      <c r="G108" s="30"/>
      <c r="H108" s="1" t="str">
        <f t="shared" si="1"/>
        <v>ケースジョウホウ</v>
      </c>
    </row>
    <row r="109" spans="1:8" ht="19.5" x14ac:dyDescent="0.4">
      <c r="A109" s="8">
        <v>99</v>
      </c>
      <c r="B109" s="9" t="s">
        <v>58</v>
      </c>
      <c r="C109" s="1" t="s">
        <v>62</v>
      </c>
      <c r="D109" s="2" t="s">
        <v>0</v>
      </c>
      <c r="E109" s="28"/>
      <c r="F109" s="29"/>
      <c r="G109" s="30"/>
      <c r="H109" s="1" t="str">
        <f t="shared" si="1"/>
        <v>ケースジョウホウ</v>
      </c>
    </row>
    <row r="110" spans="1:8" ht="37.5" x14ac:dyDescent="0.4">
      <c r="A110" s="8">
        <v>100</v>
      </c>
      <c r="B110" s="9" t="s">
        <v>58</v>
      </c>
      <c r="C110" s="1" t="s">
        <v>60</v>
      </c>
      <c r="D110" s="2" t="s">
        <v>0</v>
      </c>
      <c r="E110" s="28"/>
      <c r="F110" s="29"/>
      <c r="G110" s="30"/>
      <c r="H110" s="1" t="str">
        <f t="shared" si="1"/>
        <v>ケースジョウホウ</v>
      </c>
    </row>
    <row r="111" spans="1:8" ht="19.5" x14ac:dyDescent="0.4">
      <c r="A111" s="8">
        <v>101</v>
      </c>
      <c r="B111" s="9" t="s">
        <v>58</v>
      </c>
      <c r="C111" s="1" t="s">
        <v>63</v>
      </c>
      <c r="D111" s="2" t="s">
        <v>0</v>
      </c>
      <c r="E111" s="28"/>
      <c r="F111" s="29"/>
      <c r="G111" s="30"/>
      <c r="H111" s="1" t="str">
        <f t="shared" si="1"/>
        <v>ケースジョウホウ</v>
      </c>
    </row>
    <row r="112" spans="1:8" ht="19.5" x14ac:dyDescent="0.4">
      <c r="A112" s="8">
        <v>102</v>
      </c>
      <c r="B112" s="9" t="s">
        <v>58</v>
      </c>
      <c r="C112" s="1" t="s">
        <v>61</v>
      </c>
      <c r="D112" s="13" t="s">
        <v>208</v>
      </c>
      <c r="E112" s="28"/>
      <c r="F112" s="29"/>
      <c r="G112" s="30"/>
      <c r="H112" s="1" t="str">
        <f t="shared" si="1"/>
        <v>ケースジョウホウ</v>
      </c>
    </row>
    <row r="113" spans="1:8" ht="37.5" x14ac:dyDescent="0.4">
      <c r="A113" s="8">
        <v>103</v>
      </c>
      <c r="B113" s="9" t="s">
        <v>58</v>
      </c>
      <c r="C113" s="1" t="s">
        <v>66</v>
      </c>
      <c r="D113" s="2" t="s">
        <v>0</v>
      </c>
      <c r="E113" s="28"/>
      <c r="F113" s="29"/>
      <c r="G113" s="30"/>
      <c r="H113" s="1" t="str">
        <f t="shared" si="1"/>
        <v>ケースジョウホウ</v>
      </c>
    </row>
    <row r="114" spans="1:8" ht="56.25" x14ac:dyDescent="0.4">
      <c r="A114" s="8">
        <v>104</v>
      </c>
      <c r="B114" s="9" t="s">
        <v>58</v>
      </c>
      <c r="C114" s="1" t="s">
        <v>197</v>
      </c>
      <c r="D114" s="2" t="s">
        <v>208</v>
      </c>
      <c r="E114" s="28"/>
      <c r="F114" s="29"/>
      <c r="G114" s="30"/>
      <c r="H114" s="1" t="str">
        <f t="shared" si="1"/>
        <v>ケースジョウホウ</v>
      </c>
    </row>
    <row r="115" spans="1:8" ht="19.5" x14ac:dyDescent="0.4">
      <c r="A115" s="8">
        <v>105</v>
      </c>
      <c r="B115" s="14" t="s">
        <v>229</v>
      </c>
      <c r="C115" s="14" t="s">
        <v>182</v>
      </c>
      <c r="D115" s="15"/>
      <c r="E115" s="28"/>
      <c r="F115" s="29"/>
      <c r="G115" s="30"/>
      <c r="H115" s="1" t="str">
        <f t="shared" si="1"/>
        <v>ケースジョウホウ</v>
      </c>
    </row>
    <row r="116" spans="1:8" ht="19.5" x14ac:dyDescent="0.4">
      <c r="A116" s="8">
        <v>106</v>
      </c>
      <c r="B116" s="14" t="s">
        <v>229</v>
      </c>
      <c r="C116" s="14" t="s">
        <v>181</v>
      </c>
      <c r="D116" s="15"/>
      <c r="E116" s="28"/>
      <c r="F116" s="29"/>
      <c r="G116" s="30"/>
      <c r="H116" s="1" t="str">
        <f t="shared" si="1"/>
        <v>ケースジョウホウ</v>
      </c>
    </row>
    <row r="117" spans="1:8" ht="19.5" x14ac:dyDescent="0.4">
      <c r="A117" s="8">
        <v>107</v>
      </c>
      <c r="B117" s="9" t="s">
        <v>54</v>
      </c>
      <c r="C117" s="1" t="s">
        <v>55</v>
      </c>
      <c r="D117" s="2"/>
      <c r="E117" s="28"/>
      <c r="F117" s="29"/>
      <c r="G117" s="30"/>
      <c r="H117" s="1" t="str">
        <f t="shared" si="1"/>
        <v>カゾクジョウホウ</v>
      </c>
    </row>
    <row r="118" spans="1:8" ht="19.5" x14ac:dyDescent="0.4">
      <c r="A118" s="8">
        <v>108</v>
      </c>
      <c r="B118" s="9" t="s">
        <v>54</v>
      </c>
      <c r="C118" s="1" t="s">
        <v>56</v>
      </c>
      <c r="D118" s="2" t="s">
        <v>0</v>
      </c>
      <c r="E118" s="28"/>
      <c r="F118" s="29"/>
      <c r="G118" s="30"/>
      <c r="H118" s="1" t="str">
        <f t="shared" si="1"/>
        <v>カゾクジョウホウ</v>
      </c>
    </row>
    <row r="119" spans="1:8" ht="19.5" x14ac:dyDescent="0.4">
      <c r="A119" s="8">
        <v>109</v>
      </c>
      <c r="B119" s="9" t="s">
        <v>54</v>
      </c>
      <c r="C119" s="1" t="s">
        <v>57</v>
      </c>
      <c r="D119" s="2"/>
      <c r="E119" s="28"/>
      <c r="F119" s="29"/>
      <c r="G119" s="30"/>
      <c r="H119" s="1" t="str">
        <f t="shared" si="1"/>
        <v>カゾクジョウホウ</v>
      </c>
    </row>
    <row r="120" spans="1:8" ht="37.5" x14ac:dyDescent="0.4">
      <c r="A120" s="8">
        <v>110</v>
      </c>
      <c r="B120" s="1" t="s">
        <v>96</v>
      </c>
      <c r="C120" s="1" t="s">
        <v>97</v>
      </c>
      <c r="D120" s="2" t="s">
        <v>0</v>
      </c>
      <c r="E120" s="28"/>
      <c r="F120" s="29"/>
      <c r="G120" s="30"/>
      <c r="H120" s="1" t="str">
        <f t="shared" si="1"/>
        <v>ジェノグラム</v>
      </c>
    </row>
    <row r="121" spans="1:8" ht="37.5" x14ac:dyDescent="0.4">
      <c r="A121" s="8">
        <v>111</v>
      </c>
      <c r="B121" s="1" t="s">
        <v>96</v>
      </c>
      <c r="C121" s="1" t="s">
        <v>98</v>
      </c>
      <c r="D121" s="2"/>
      <c r="E121" s="28"/>
      <c r="F121" s="29"/>
      <c r="G121" s="30"/>
      <c r="H121" s="1" t="str">
        <f t="shared" si="1"/>
        <v>ジェノグラム</v>
      </c>
    </row>
    <row r="122" spans="1:8" ht="37.5" x14ac:dyDescent="0.4">
      <c r="A122" s="8">
        <v>112</v>
      </c>
      <c r="B122" s="1" t="s">
        <v>96</v>
      </c>
      <c r="C122" s="1" t="s">
        <v>100</v>
      </c>
      <c r="D122" s="2" t="s">
        <v>0</v>
      </c>
      <c r="E122" s="28"/>
      <c r="F122" s="29"/>
      <c r="G122" s="30"/>
      <c r="H122" s="1" t="str">
        <f t="shared" si="1"/>
        <v>ジェノグラム</v>
      </c>
    </row>
    <row r="123" spans="1:8" ht="37.5" x14ac:dyDescent="0.4">
      <c r="A123" s="8">
        <v>113</v>
      </c>
      <c r="B123" s="1" t="s">
        <v>96</v>
      </c>
      <c r="C123" s="1" t="s">
        <v>101</v>
      </c>
      <c r="D123" s="2" t="s">
        <v>0</v>
      </c>
      <c r="E123" s="28"/>
      <c r="F123" s="29"/>
      <c r="G123" s="30"/>
      <c r="H123" s="1" t="str">
        <f t="shared" si="1"/>
        <v>ジェノグラム</v>
      </c>
    </row>
    <row r="124" spans="1:8" ht="19.5" x14ac:dyDescent="0.4">
      <c r="A124" s="8">
        <v>114</v>
      </c>
      <c r="B124" s="1" t="s">
        <v>96</v>
      </c>
      <c r="C124" s="1" t="s">
        <v>99</v>
      </c>
      <c r="D124" s="2" t="s">
        <v>0</v>
      </c>
      <c r="E124" s="28"/>
      <c r="F124" s="29"/>
      <c r="G124" s="30"/>
      <c r="H124" s="1" t="str">
        <f t="shared" si="1"/>
        <v>ジェノグラム</v>
      </c>
    </row>
    <row r="125" spans="1:8" ht="19.5" x14ac:dyDescent="0.4">
      <c r="A125" s="8">
        <v>115</v>
      </c>
      <c r="B125" s="1" t="s">
        <v>96</v>
      </c>
      <c r="C125" s="1" t="s">
        <v>103</v>
      </c>
      <c r="D125" s="2" t="s">
        <v>0</v>
      </c>
      <c r="E125" s="28"/>
      <c r="F125" s="29"/>
      <c r="G125" s="30"/>
      <c r="H125" s="1" t="str">
        <f t="shared" si="1"/>
        <v>ジェノグラム</v>
      </c>
    </row>
    <row r="126" spans="1:8" ht="19.5" x14ac:dyDescent="0.4">
      <c r="A126" s="8">
        <v>116</v>
      </c>
      <c r="B126" s="1" t="s">
        <v>96</v>
      </c>
      <c r="C126" s="1" t="s">
        <v>102</v>
      </c>
      <c r="D126" s="2" t="s">
        <v>0</v>
      </c>
      <c r="E126" s="28"/>
      <c r="F126" s="29"/>
      <c r="G126" s="30"/>
      <c r="H126" s="1" t="str">
        <f t="shared" si="1"/>
        <v>ジェノグラム</v>
      </c>
    </row>
    <row r="127" spans="1:8" ht="19.5" x14ac:dyDescent="0.4">
      <c r="A127" s="8">
        <v>117</v>
      </c>
      <c r="B127" s="9" t="s">
        <v>73</v>
      </c>
      <c r="C127" s="1" t="s">
        <v>75</v>
      </c>
      <c r="D127" s="2" t="s">
        <v>0</v>
      </c>
      <c r="E127" s="28"/>
      <c r="F127" s="29"/>
      <c r="G127" s="30"/>
      <c r="H127" s="1" t="str">
        <f t="shared" si="1"/>
        <v>ケイカキロク</v>
      </c>
    </row>
    <row r="128" spans="1:8" ht="37.5" x14ac:dyDescent="0.4">
      <c r="A128" s="8">
        <v>118</v>
      </c>
      <c r="B128" s="9" t="s">
        <v>73</v>
      </c>
      <c r="C128" s="1" t="s">
        <v>80</v>
      </c>
      <c r="D128" s="2"/>
      <c r="E128" s="28"/>
      <c r="F128" s="29"/>
      <c r="G128" s="30"/>
      <c r="H128" s="1" t="str">
        <f t="shared" si="1"/>
        <v>ケイカキロク</v>
      </c>
    </row>
    <row r="129" spans="1:8" ht="37.5" x14ac:dyDescent="0.4">
      <c r="A129" s="8">
        <v>119</v>
      </c>
      <c r="B129" s="9" t="s">
        <v>73</v>
      </c>
      <c r="C129" s="1" t="s">
        <v>77</v>
      </c>
      <c r="D129" s="2"/>
      <c r="E129" s="28"/>
      <c r="F129" s="29"/>
      <c r="G129" s="30"/>
      <c r="H129" s="1" t="str">
        <f t="shared" si="1"/>
        <v>ケイカキロク</v>
      </c>
    </row>
    <row r="130" spans="1:8" ht="56.25" x14ac:dyDescent="0.4">
      <c r="A130" s="8">
        <v>120</v>
      </c>
      <c r="B130" s="9" t="s">
        <v>73</v>
      </c>
      <c r="C130" s="1" t="s">
        <v>169</v>
      </c>
      <c r="D130" s="2"/>
      <c r="E130" s="28"/>
      <c r="F130" s="29"/>
      <c r="G130" s="30"/>
      <c r="H130" s="1" t="str">
        <f t="shared" si="1"/>
        <v>ケイカキロク</v>
      </c>
    </row>
    <row r="131" spans="1:8" ht="37.5" x14ac:dyDescent="0.4">
      <c r="A131" s="8">
        <v>121</v>
      </c>
      <c r="B131" s="9" t="s">
        <v>73</v>
      </c>
      <c r="C131" s="1" t="s">
        <v>82</v>
      </c>
      <c r="D131" s="2" t="s">
        <v>0</v>
      </c>
      <c r="E131" s="28"/>
      <c r="F131" s="29"/>
      <c r="G131" s="30"/>
      <c r="H131" s="1" t="str">
        <f t="shared" si="1"/>
        <v>ケイカキロク</v>
      </c>
    </row>
    <row r="132" spans="1:8" ht="19.5" x14ac:dyDescent="0.4">
      <c r="A132" s="8">
        <v>122</v>
      </c>
      <c r="B132" s="9" t="s">
        <v>73</v>
      </c>
      <c r="C132" s="1" t="s">
        <v>74</v>
      </c>
      <c r="D132" s="2" t="s">
        <v>0</v>
      </c>
      <c r="E132" s="28"/>
      <c r="F132" s="29"/>
      <c r="G132" s="30"/>
      <c r="H132" s="1" t="str">
        <f t="shared" si="1"/>
        <v>ケイカキロク</v>
      </c>
    </row>
    <row r="133" spans="1:8" ht="19.5" x14ac:dyDescent="0.4">
      <c r="A133" s="8">
        <v>123</v>
      </c>
      <c r="B133" s="9" t="s">
        <v>73</v>
      </c>
      <c r="C133" s="1" t="s">
        <v>81</v>
      </c>
      <c r="D133" s="2" t="s">
        <v>0</v>
      </c>
      <c r="E133" s="28"/>
      <c r="F133" s="29"/>
      <c r="G133" s="30"/>
      <c r="H133" s="1" t="str">
        <f t="shared" si="1"/>
        <v>ケイカキロク</v>
      </c>
    </row>
    <row r="134" spans="1:8" ht="19.5" x14ac:dyDescent="0.4">
      <c r="A134" s="8">
        <v>124</v>
      </c>
      <c r="B134" s="9" t="s">
        <v>73</v>
      </c>
      <c r="C134" s="1" t="s">
        <v>79</v>
      </c>
      <c r="D134" s="2" t="s">
        <v>0</v>
      </c>
      <c r="E134" s="28"/>
      <c r="F134" s="29"/>
      <c r="G134" s="30"/>
      <c r="H134" s="1" t="str">
        <f t="shared" si="1"/>
        <v>ケイカキロク</v>
      </c>
    </row>
    <row r="135" spans="1:8" ht="19.5" x14ac:dyDescent="0.4">
      <c r="A135" s="8">
        <v>125</v>
      </c>
      <c r="B135" s="9" t="s">
        <v>73</v>
      </c>
      <c r="C135" s="1" t="s">
        <v>76</v>
      </c>
      <c r="D135" s="2" t="s">
        <v>0</v>
      </c>
      <c r="E135" s="28"/>
      <c r="F135" s="29"/>
      <c r="G135" s="30"/>
      <c r="H135" s="1" t="str">
        <f t="shared" si="1"/>
        <v>ケイカキロク</v>
      </c>
    </row>
    <row r="136" spans="1:8" ht="37.5" x14ac:dyDescent="0.4">
      <c r="A136" s="8">
        <v>126</v>
      </c>
      <c r="B136" s="9" t="s">
        <v>73</v>
      </c>
      <c r="C136" s="1" t="s">
        <v>78</v>
      </c>
      <c r="D136" s="2"/>
      <c r="E136" s="28"/>
      <c r="F136" s="29"/>
      <c r="G136" s="30"/>
      <c r="H136" s="1" t="str">
        <f t="shared" si="1"/>
        <v>ケイカキロク</v>
      </c>
    </row>
    <row r="137" spans="1:8" ht="37.5" x14ac:dyDescent="0.4">
      <c r="A137" s="8">
        <v>127</v>
      </c>
      <c r="B137" s="14" t="s">
        <v>223</v>
      </c>
      <c r="C137" s="14" t="s">
        <v>184</v>
      </c>
      <c r="D137" s="15"/>
      <c r="E137" s="28"/>
      <c r="F137" s="29"/>
      <c r="G137" s="30"/>
      <c r="H137" s="1" t="str">
        <f t="shared" ref="H137:H201" si="2">PHONETIC(B137)</f>
        <v>ケイカキロク</v>
      </c>
    </row>
    <row r="138" spans="1:8" ht="37.5" x14ac:dyDescent="0.4">
      <c r="A138" s="8">
        <v>128</v>
      </c>
      <c r="B138" s="11" t="s">
        <v>223</v>
      </c>
      <c r="C138" s="12" t="s">
        <v>162</v>
      </c>
      <c r="D138" s="13"/>
      <c r="E138" s="28"/>
      <c r="F138" s="29"/>
      <c r="G138" s="30"/>
      <c r="H138" s="1" t="str">
        <f t="shared" si="2"/>
        <v>ケイカキロク</v>
      </c>
    </row>
    <row r="139" spans="1:8" ht="56.25" x14ac:dyDescent="0.4">
      <c r="A139" s="8">
        <v>129</v>
      </c>
      <c r="B139" s="14" t="s">
        <v>223</v>
      </c>
      <c r="C139" s="14" t="s">
        <v>183</v>
      </c>
      <c r="D139" s="15"/>
      <c r="E139" s="28"/>
      <c r="F139" s="29"/>
      <c r="G139" s="30"/>
      <c r="H139" s="1" t="str">
        <f t="shared" si="2"/>
        <v>ケイカキロク</v>
      </c>
    </row>
    <row r="140" spans="1:8" ht="56.25" x14ac:dyDescent="0.4">
      <c r="A140" s="8">
        <v>130</v>
      </c>
      <c r="B140" s="9" t="s">
        <v>209</v>
      </c>
      <c r="C140" s="1" t="s">
        <v>261</v>
      </c>
      <c r="D140" s="2" t="s">
        <v>208</v>
      </c>
      <c r="E140" s="28"/>
      <c r="F140" s="29"/>
      <c r="G140" s="30"/>
      <c r="H140" s="1" t="str">
        <f t="shared" si="2"/>
        <v>サポートプラン</v>
      </c>
    </row>
    <row r="141" spans="1:8" ht="19.5" x14ac:dyDescent="0.4">
      <c r="A141" s="8">
        <v>131</v>
      </c>
      <c r="B141" s="9" t="s">
        <v>83</v>
      </c>
      <c r="C141" s="1" t="s">
        <v>86</v>
      </c>
      <c r="D141" s="2" t="s">
        <v>0</v>
      </c>
      <c r="E141" s="28"/>
      <c r="F141" s="29"/>
      <c r="G141" s="30"/>
      <c r="H141" s="1" t="str">
        <f t="shared" si="2"/>
        <v>エンジョホウシン</v>
      </c>
    </row>
    <row r="142" spans="1:8" ht="19.5" x14ac:dyDescent="0.4">
      <c r="A142" s="8">
        <v>132</v>
      </c>
      <c r="B142" s="9" t="s">
        <v>83</v>
      </c>
      <c r="C142" s="1" t="s">
        <v>84</v>
      </c>
      <c r="D142" s="2" t="s">
        <v>0</v>
      </c>
      <c r="E142" s="28"/>
      <c r="F142" s="29"/>
      <c r="G142" s="30"/>
      <c r="H142" s="1" t="str">
        <f t="shared" si="2"/>
        <v>エンジョホウシン</v>
      </c>
    </row>
    <row r="143" spans="1:8" ht="37.5" x14ac:dyDescent="0.4">
      <c r="A143" s="8">
        <v>133</v>
      </c>
      <c r="B143" s="9" t="s">
        <v>83</v>
      </c>
      <c r="C143" s="1" t="s">
        <v>85</v>
      </c>
      <c r="D143" s="2" t="s">
        <v>0</v>
      </c>
      <c r="E143" s="28"/>
      <c r="F143" s="29"/>
      <c r="G143" s="30"/>
      <c r="H143" s="1" t="str">
        <f t="shared" si="2"/>
        <v>エンジョホウシン</v>
      </c>
    </row>
    <row r="144" spans="1:8" ht="56.25" x14ac:dyDescent="0.4">
      <c r="A144" s="8">
        <v>134</v>
      </c>
      <c r="B144" s="9" t="s">
        <v>83</v>
      </c>
      <c r="C144" s="1" t="s">
        <v>217</v>
      </c>
      <c r="D144" s="2" t="s">
        <v>0</v>
      </c>
      <c r="E144" s="28"/>
      <c r="F144" s="29"/>
      <c r="G144" s="30"/>
      <c r="H144" s="1" t="str">
        <f t="shared" si="2"/>
        <v>エンジョホウシン</v>
      </c>
    </row>
    <row r="145" spans="1:8" ht="19.5" x14ac:dyDescent="0.4">
      <c r="A145" s="8">
        <v>135</v>
      </c>
      <c r="B145" s="9" t="s">
        <v>87</v>
      </c>
      <c r="C145" s="1" t="s">
        <v>92</v>
      </c>
      <c r="D145" s="2" t="s">
        <v>0</v>
      </c>
      <c r="E145" s="28"/>
      <c r="F145" s="29"/>
      <c r="G145" s="30"/>
      <c r="H145" s="1" t="str">
        <f t="shared" si="2"/>
        <v>カイギ</v>
      </c>
    </row>
    <row r="146" spans="1:8" ht="19.5" x14ac:dyDescent="0.4">
      <c r="A146" s="8">
        <v>136</v>
      </c>
      <c r="B146" s="9" t="s">
        <v>87</v>
      </c>
      <c r="C146" s="1" t="s">
        <v>90</v>
      </c>
      <c r="D146" s="2" t="s">
        <v>0</v>
      </c>
      <c r="E146" s="28"/>
      <c r="F146" s="29"/>
      <c r="G146" s="30"/>
      <c r="H146" s="1" t="str">
        <f t="shared" si="2"/>
        <v>カイギ</v>
      </c>
    </row>
    <row r="147" spans="1:8" ht="19.5" x14ac:dyDescent="0.4">
      <c r="A147" s="8">
        <v>137</v>
      </c>
      <c r="B147" s="9" t="s">
        <v>87</v>
      </c>
      <c r="C147" s="1" t="s">
        <v>91</v>
      </c>
      <c r="D147" s="2" t="s">
        <v>0</v>
      </c>
      <c r="E147" s="28"/>
      <c r="F147" s="29"/>
      <c r="G147" s="30"/>
      <c r="H147" s="1" t="str">
        <f t="shared" si="2"/>
        <v>カイギ</v>
      </c>
    </row>
    <row r="148" spans="1:8" ht="19.5" x14ac:dyDescent="0.4">
      <c r="A148" s="8">
        <v>138</v>
      </c>
      <c r="B148" s="9" t="s">
        <v>87</v>
      </c>
      <c r="C148" s="1" t="s">
        <v>88</v>
      </c>
      <c r="D148" s="2"/>
      <c r="E148" s="28"/>
      <c r="F148" s="29"/>
      <c r="G148" s="30"/>
      <c r="H148" s="1" t="str">
        <f t="shared" si="2"/>
        <v>カイギ</v>
      </c>
    </row>
    <row r="149" spans="1:8" ht="37.5" x14ac:dyDescent="0.4">
      <c r="A149" s="8">
        <v>139</v>
      </c>
      <c r="B149" s="9" t="s">
        <v>87</v>
      </c>
      <c r="C149" s="1" t="s">
        <v>95</v>
      </c>
      <c r="D149" s="2"/>
      <c r="E149" s="28"/>
      <c r="F149" s="29"/>
      <c r="G149" s="30"/>
      <c r="H149" s="1" t="str">
        <f t="shared" si="2"/>
        <v>カイギ</v>
      </c>
    </row>
    <row r="150" spans="1:8" ht="37.5" x14ac:dyDescent="0.4">
      <c r="A150" s="8">
        <v>140</v>
      </c>
      <c r="B150" s="9" t="s">
        <v>87</v>
      </c>
      <c r="C150" s="1" t="s">
        <v>93</v>
      </c>
      <c r="D150" s="2"/>
      <c r="E150" s="28"/>
      <c r="F150" s="29"/>
      <c r="G150" s="30"/>
      <c r="H150" s="1" t="str">
        <f t="shared" si="2"/>
        <v>カイギ</v>
      </c>
    </row>
    <row r="151" spans="1:8" ht="37.5" x14ac:dyDescent="0.4">
      <c r="A151" s="8">
        <v>141</v>
      </c>
      <c r="B151" s="9" t="s">
        <v>87</v>
      </c>
      <c r="C151" s="1" t="s">
        <v>94</v>
      </c>
      <c r="D151" s="2" t="s">
        <v>0</v>
      </c>
      <c r="E151" s="28"/>
      <c r="F151" s="29"/>
      <c r="G151" s="30"/>
      <c r="H151" s="1" t="str">
        <f t="shared" si="2"/>
        <v>カイギ</v>
      </c>
    </row>
    <row r="152" spans="1:8" ht="19.5" x14ac:dyDescent="0.4">
      <c r="A152" s="8">
        <v>142</v>
      </c>
      <c r="B152" s="9" t="s">
        <v>87</v>
      </c>
      <c r="C152" s="1" t="s">
        <v>89</v>
      </c>
      <c r="D152" s="2" t="s">
        <v>0</v>
      </c>
      <c r="E152" s="28"/>
      <c r="F152" s="29"/>
      <c r="G152" s="30"/>
      <c r="H152" s="1" t="str">
        <f t="shared" si="2"/>
        <v>カイギ</v>
      </c>
    </row>
    <row r="153" spans="1:8" ht="19.5" x14ac:dyDescent="0.4">
      <c r="A153" s="8">
        <v>143</v>
      </c>
      <c r="B153" s="14" t="s">
        <v>221</v>
      </c>
      <c r="C153" s="14" t="s">
        <v>185</v>
      </c>
      <c r="D153" s="15"/>
      <c r="E153" s="28"/>
      <c r="F153" s="29"/>
      <c r="G153" s="30"/>
      <c r="H153" s="1" t="str">
        <f t="shared" si="2"/>
        <v>カイギ</v>
      </c>
    </row>
    <row r="154" spans="1:8" ht="19.5" x14ac:dyDescent="0.4">
      <c r="A154" s="8">
        <v>144</v>
      </c>
      <c r="B154" s="14" t="s">
        <v>221</v>
      </c>
      <c r="C154" s="14" t="s">
        <v>186</v>
      </c>
      <c r="D154" s="15"/>
      <c r="E154" s="28"/>
      <c r="F154" s="29"/>
      <c r="G154" s="30"/>
      <c r="H154" s="1" t="str">
        <f t="shared" si="2"/>
        <v>カイギ</v>
      </c>
    </row>
    <row r="155" spans="1:8" ht="37.5" x14ac:dyDescent="0.4">
      <c r="A155" s="8">
        <v>145</v>
      </c>
      <c r="B155" s="1" t="s">
        <v>111</v>
      </c>
      <c r="C155" s="1" t="s">
        <v>112</v>
      </c>
      <c r="D155" s="2" t="s">
        <v>0</v>
      </c>
      <c r="E155" s="28"/>
      <c r="F155" s="29"/>
      <c r="G155" s="30"/>
      <c r="H155" s="1" t="str">
        <f t="shared" si="2"/>
        <v>カンケイキカンショウカイジョウホウ</v>
      </c>
    </row>
    <row r="156" spans="1:8" ht="37.5" x14ac:dyDescent="0.4">
      <c r="A156" s="8">
        <v>146</v>
      </c>
      <c r="B156" s="14" t="s">
        <v>222</v>
      </c>
      <c r="C156" s="14" t="s">
        <v>188</v>
      </c>
      <c r="D156" s="15"/>
      <c r="E156" s="28"/>
      <c r="F156" s="29"/>
      <c r="G156" s="30"/>
      <c r="H156" s="1" t="str">
        <f t="shared" si="2"/>
        <v>カンケイキカンショウカイジョウホウ</v>
      </c>
    </row>
    <row r="157" spans="1:8" ht="19.5" x14ac:dyDescent="0.4">
      <c r="A157" s="8">
        <v>147</v>
      </c>
      <c r="B157" s="14" t="s">
        <v>222</v>
      </c>
      <c r="C157" s="14" t="s">
        <v>189</v>
      </c>
      <c r="D157" s="15"/>
      <c r="E157" s="28"/>
      <c r="F157" s="29"/>
      <c r="G157" s="30"/>
      <c r="H157" s="1" t="str">
        <f t="shared" si="2"/>
        <v>カンケイキカンショウカイジョウホウ</v>
      </c>
    </row>
    <row r="158" spans="1:8" ht="19.5" x14ac:dyDescent="0.4">
      <c r="A158" s="8">
        <v>148</v>
      </c>
      <c r="B158" s="14" t="s">
        <v>222</v>
      </c>
      <c r="C158" s="14" t="s">
        <v>190</v>
      </c>
      <c r="D158" s="15"/>
      <c r="E158" s="28"/>
      <c r="F158" s="29"/>
      <c r="G158" s="30"/>
      <c r="H158" s="1" t="str">
        <f t="shared" si="2"/>
        <v>カンケイキカンショウカイジョウホウ</v>
      </c>
    </row>
    <row r="159" spans="1:8" ht="37.5" x14ac:dyDescent="0.4">
      <c r="A159" s="8">
        <v>149</v>
      </c>
      <c r="B159" s="1" t="s">
        <v>118</v>
      </c>
      <c r="C159" s="1" t="s">
        <v>119</v>
      </c>
      <c r="D159" s="2" t="s">
        <v>0</v>
      </c>
      <c r="E159" s="28"/>
      <c r="F159" s="29"/>
      <c r="G159" s="30"/>
      <c r="H159" s="1" t="str">
        <f t="shared" si="2"/>
        <v>タソウダン</v>
      </c>
    </row>
    <row r="160" spans="1:8" ht="56.25" x14ac:dyDescent="0.4">
      <c r="A160" s="8">
        <v>150</v>
      </c>
      <c r="B160" s="14" t="s">
        <v>245</v>
      </c>
      <c r="C160" s="14" t="s">
        <v>244</v>
      </c>
      <c r="D160" s="15"/>
      <c r="E160" s="28"/>
      <c r="F160" s="29"/>
      <c r="G160" s="30"/>
      <c r="H160" s="1" t="str">
        <f t="shared" si="2"/>
        <v>ヒトリオヤソウダン・フジンソウダン</v>
      </c>
    </row>
    <row r="161" spans="1:8" ht="56.25" x14ac:dyDescent="0.4">
      <c r="A161" s="8">
        <v>151</v>
      </c>
      <c r="B161" s="1" t="s">
        <v>116</v>
      </c>
      <c r="C161" s="1" t="s">
        <v>241</v>
      </c>
      <c r="D161" s="2" t="s">
        <v>0</v>
      </c>
      <c r="E161" s="28"/>
      <c r="F161" s="29"/>
      <c r="G161" s="30"/>
      <c r="H161" s="1" t="str">
        <f t="shared" si="2"/>
        <v>ヒトリオヤソウダン</v>
      </c>
    </row>
    <row r="162" spans="1:8" ht="37.5" x14ac:dyDescent="0.4">
      <c r="A162" s="8">
        <v>152</v>
      </c>
      <c r="B162" s="1" t="s">
        <v>116</v>
      </c>
      <c r="C162" s="1" t="s">
        <v>117</v>
      </c>
      <c r="D162" s="2"/>
      <c r="E162" s="28"/>
      <c r="F162" s="29"/>
      <c r="G162" s="30"/>
      <c r="H162" s="1" t="str">
        <f t="shared" si="2"/>
        <v>ヒトリオヤソウダン</v>
      </c>
    </row>
    <row r="163" spans="1:8" ht="37.5" x14ac:dyDescent="0.4">
      <c r="A163" s="8">
        <v>153</v>
      </c>
      <c r="B163" s="1" t="s">
        <v>243</v>
      </c>
      <c r="C163" s="1" t="s">
        <v>242</v>
      </c>
      <c r="D163" s="2" t="s">
        <v>240</v>
      </c>
      <c r="E163" s="28"/>
      <c r="F163" s="29"/>
      <c r="G163" s="30"/>
      <c r="H163" s="1" t="str">
        <f t="shared" si="2"/>
        <v>フジンソウダン</v>
      </c>
    </row>
    <row r="164" spans="1:8" ht="37.5" x14ac:dyDescent="0.4">
      <c r="A164" s="8">
        <v>154</v>
      </c>
      <c r="B164" s="16" t="s">
        <v>207</v>
      </c>
      <c r="C164" s="17" t="s">
        <v>266</v>
      </c>
      <c r="D164" s="10" t="s">
        <v>208</v>
      </c>
      <c r="E164" s="28"/>
      <c r="F164" s="29"/>
      <c r="G164" s="30"/>
      <c r="H164" s="1" t="str">
        <f t="shared" si="2"/>
        <v>ボシホケン</v>
      </c>
    </row>
    <row r="165" spans="1:8" ht="131.25" x14ac:dyDescent="0.4">
      <c r="A165" s="8">
        <v>155</v>
      </c>
      <c r="B165" s="16" t="s">
        <v>262</v>
      </c>
      <c r="C165" s="17" t="s">
        <v>268</v>
      </c>
      <c r="D165" s="23"/>
      <c r="E165" s="28"/>
      <c r="F165" s="29"/>
      <c r="G165" s="30"/>
      <c r="H165" s="1" t="str">
        <f t="shared" si="2"/>
        <v>ボシホケン</v>
      </c>
    </row>
    <row r="166" spans="1:8" ht="37.5" x14ac:dyDescent="0.4">
      <c r="A166" s="8">
        <v>156</v>
      </c>
      <c r="B166" s="16" t="s">
        <v>262</v>
      </c>
      <c r="C166" s="17" t="s">
        <v>263</v>
      </c>
      <c r="D166" s="23"/>
      <c r="E166" s="28"/>
      <c r="F166" s="29"/>
      <c r="G166" s="30"/>
      <c r="H166" s="1" t="str">
        <f t="shared" si="2"/>
        <v>ボシホケン</v>
      </c>
    </row>
    <row r="167" spans="1:8" ht="56.25" x14ac:dyDescent="0.4">
      <c r="A167" s="8">
        <v>157</v>
      </c>
      <c r="B167" s="16" t="s">
        <v>262</v>
      </c>
      <c r="C167" s="17" t="s">
        <v>264</v>
      </c>
      <c r="D167" s="23"/>
      <c r="E167" s="28"/>
      <c r="F167" s="29"/>
      <c r="G167" s="30"/>
      <c r="H167" s="1" t="str">
        <f t="shared" si="2"/>
        <v>ボシホケン</v>
      </c>
    </row>
    <row r="168" spans="1:8" ht="37.5" x14ac:dyDescent="0.4">
      <c r="A168" s="8">
        <v>158</v>
      </c>
      <c r="B168" s="9" t="s">
        <v>207</v>
      </c>
      <c r="C168" s="1" t="s">
        <v>265</v>
      </c>
      <c r="D168" s="2" t="s">
        <v>260</v>
      </c>
      <c r="E168" s="28"/>
      <c r="F168" s="29"/>
      <c r="G168" s="30"/>
      <c r="H168" s="1" t="str">
        <f t="shared" si="2"/>
        <v>ボシホケン</v>
      </c>
    </row>
    <row r="169" spans="1:8" ht="19.5" x14ac:dyDescent="0.4">
      <c r="A169" s="8">
        <v>159</v>
      </c>
      <c r="B169" s="1" t="s">
        <v>113</v>
      </c>
      <c r="C169" s="1" t="s">
        <v>114</v>
      </c>
      <c r="D169" s="2"/>
      <c r="E169" s="28"/>
      <c r="F169" s="29"/>
      <c r="G169" s="30"/>
      <c r="H169" s="1" t="str">
        <f t="shared" si="2"/>
        <v>ジョウホウキョウユウシステム</v>
      </c>
    </row>
    <row r="170" spans="1:8" ht="37.5" x14ac:dyDescent="0.4">
      <c r="A170" s="8">
        <v>160</v>
      </c>
      <c r="B170" s="1" t="s">
        <v>113</v>
      </c>
      <c r="C170" s="1" t="s">
        <v>115</v>
      </c>
      <c r="D170" s="2"/>
      <c r="E170" s="28"/>
      <c r="F170" s="29"/>
      <c r="G170" s="30"/>
      <c r="H170" s="1" t="str">
        <f t="shared" si="2"/>
        <v>ジョウホウキョウユウシステム</v>
      </c>
    </row>
    <row r="171" spans="1:8" ht="75" x14ac:dyDescent="0.4">
      <c r="A171" s="8">
        <v>161</v>
      </c>
      <c r="B171" s="1" t="s">
        <v>113</v>
      </c>
      <c r="C171" s="12" t="s">
        <v>165</v>
      </c>
      <c r="D171" s="13" t="s">
        <v>267</v>
      </c>
      <c r="E171" s="28"/>
      <c r="F171" s="29"/>
      <c r="G171" s="30"/>
      <c r="H171" s="1" t="str">
        <f t="shared" si="2"/>
        <v>ジョウホウキョウユウシステム</v>
      </c>
    </row>
    <row r="172" spans="1:8" ht="37.5" x14ac:dyDescent="0.4">
      <c r="A172" s="8">
        <v>162</v>
      </c>
      <c r="B172" s="8" t="s">
        <v>218</v>
      </c>
      <c r="C172" s="7" t="s">
        <v>220</v>
      </c>
      <c r="D172" s="10" t="s">
        <v>219</v>
      </c>
      <c r="E172" s="28"/>
      <c r="F172" s="29"/>
      <c r="G172" s="30"/>
      <c r="H172" s="1" t="str">
        <f t="shared" si="2"/>
        <v>データイコウ</v>
      </c>
    </row>
    <row r="173" spans="1:8" ht="93.75" x14ac:dyDescent="0.4">
      <c r="A173" s="8">
        <v>163</v>
      </c>
      <c r="B173" s="1" t="s">
        <v>273</v>
      </c>
      <c r="C173" s="1" t="s">
        <v>276</v>
      </c>
      <c r="D173" s="2" t="s">
        <v>0</v>
      </c>
      <c r="E173" s="28"/>
      <c r="F173" s="29"/>
      <c r="G173" s="30"/>
      <c r="H173" s="1" t="str">
        <f t="shared" si="2"/>
        <v>ジュウキレンケイ</v>
      </c>
    </row>
    <row r="174" spans="1:8" ht="93.75" x14ac:dyDescent="0.4">
      <c r="A174" s="8">
        <v>164</v>
      </c>
      <c r="B174" s="1" t="s">
        <v>273</v>
      </c>
      <c r="C174" s="1" t="s">
        <v>275</v>
      </c>
      <c r="D174" s="2" t="s">
        <v>0</v>
      </c>
      <c r="E174" s="28"/>
      <c r="F174" s="29"/>
      <c r="G174" s="30"/>
      <c r="H174" s="1" t="str">
        <f t="shared" si="2"/>
        <v>ジュウキレンケイ</v>
      </c>
    </row>
    <row r="175" spans="1:8" ht="37.5" x14ac:dyDescent="0.4">
      <c r="A175" s="8">
        <v>165</v>
      </c>
      <c r="B175" s="1" t="s">
        <v>273</v>
      </c>
      <c r="C175" s="1" t="s">
        <v>31</v>
      </c>
      <c r="D175" s="2" t="s">
        <v>0</v>
      </c>
      <c r="E175" s="28"/>
      <c r="F175" s="29"/>
      <c r="G175" s="30"/>
      <c r="H175" s="1" t="str">
        <f t="shared" si="2"/>
        <v>ジュウキレンケイ</v>
      </c>
    </row>
    <row r="176" spans="1:8" ht="37.5" x14ac:dyDescent="0.4">
      <c r="A176" s="8">
        <v>166</v>
      </c>
      <c r="B176" s="1" t="s">
        <v>273</v>
      </c>
      <c r="C176" s="1" t="s">
        <v>272</v>
      </c>
      <c r="D176" s="2"/>
      <c r="E176" s="28"/>
      <c r="F176" s="29"/>
      <c r="G176" s="30"/>
      <c r="H176" s="1" t="str">
        <f t="shared" si="2"/>
        <v>ジュウキレンケイ</v>
      </c>
    </row>
    <row r="177" spans="1:8" ht="37.5" x14ac:dyDescent="0.4">
      <c r="A177" s="8">
        <v>167</v>
      </c>
      <c r="B177" s="11" t="s">
        <v>274</v>
      </c>
      <c r="C177" s="12" t="s">
        <v>281</v>
      </c>
      <c r="D177" s="13" t="s">
        <v>0</v>
      </c>
      <c r="E177" s="28"/>
      <c r="F177" s="29"/>
      <c r="G177" s="30"/>
      <c r="H177" s="1" t="str">
        <f t="shared" si="2"/>
        <v>ジュウキレンケイ</v>
      </c>
    </row>
    <row r="178" spans="1:8" ht="93.75" x14ac:dyDescent="0.4">
      <c r="A178" s="8">
        <v>168</v>
      </c>
      <c r="B178" s="11" t="s">
        <v>274</v>
      </c>
      <c r="C178" s="12" t="s">
        <v>282</v>
      </c>
      <c r="D178" s="13"/>
      <c r="E178" s="28"/>
      <c r="F178" s="29"/>
      <c r="G178" s="30"/>
      <c r="H178" s="1" t="str">
        <f t="shared" si="2"/>
        <v>ジュウキレンケイ</v>
      </c>
    </row>
    <row r="179" spans="1:8" ht="37.5" x14ac:dyDescent="0.4">
      <c r="A179" s="8">
        <v>169</v>
      </c>
      <c r="B179" s="11" t="s">
        <v>274</v>
      </c>
      <c r="C179" s="12" t="s">
        <v>155</v>
      </c>
      <c r="D179" s="13"/>
      <c r="E179" s="28"/>
      <c r="F179" s="29"/>
      <c r="G179" s="30"/>
      <c r="H179" s="1" t="str">
        <f t="shared" si="2"/>
        <v>ジュウキレンケイ</v>
      </c>
    </row>
    <row r="180" spans="1:8" ht="37.5" x14ac:dyDescent="0.4">
      <c r="A180" s="8">
        <v>170</v>
      </c>
      <c r="B180" s="11" t="s">
        <v>274</v>
      </c>
      <c r="C180" s="12" t="s">
        <v>156</v>
      </c>
      <c r="D180" s="13"/>
      <c r="E180" s="28"/>
      <c r="F180" s="29"/>
      <c r="G180" s="30"/>
      <c r="H180" s="1" t="str">
        <f t="shared" si="2"/>
        <v>ジュウキレンケイ</v>
      </c>
    </row>
    <row r="181" spans="1:8" ht="19.5" x14ac:dyDescent="0.4">
      <c r="A181" s="8">
        <v>171</v>
      </c>
      <c r="B181" s="11" t="s">
        <v>274</v>
      </c>
      <c r="C181" s="12" t="s">
        <v>157</v>
      </c>
      <c r="D181" s="13"/>
      <c r="E181" s="28"/>
      <c r="F181" s="29"/>
      <c r="G181" s="30"/>
      <c r="H181" s="1" t="str">
        <f t="shared" si="2"/>
        <v>ジュウキレンケイ</v>
      </c>
    </row>
    <row r="182" spans="1:8" ht="19.5" x14ac:dyDescent="0.4">
      <c r="A182" s="8">
        <v>172</v>
      </c>
      <c r="B182" s="1" t="s">
        <v>273</v>
      </c>
      <c r="C182" s="1" t="s">
        <v>269</v>
      </c>
      <c r="D182" s="2" t="s">
        <v>0</v>
      </c>
      <c r="E182" s="28"/>
      <c r="F182" s="29"/>
      <c r="G182" s="30"/>
      <c r="H182" s="1" t="str">
        <f>PHONETIC(B182)</f>
        <v>ジュウキレンケイ</v>
      </c>
    </row>
    <row r="183" spans="1:8" ht="37.5" x14ac:dyDescent="0.4">
      <c r="A183" s="8">
        <v>173</v>
      </c>
      <c r="B183" s="1" t="s">
        <v>273</v>
      </c>
      <c r="C183" s="1" t="s">
        <v>271</v>
      </c>
      <c r="D183" s="2" t="s">
        <v>0</v>
      </c>
      <c r="E183" s="28"/>
      <c r="F183" s="29"/>
      <c r="G183" s="30"/>
      <c r="H183" s="1" t="str">
        <f>PHONETIC(B183)</f>
        <v>ジュウキレンケイ</v>
      </c>
    </row>
    <row r="184" spans="1:8" ht="37.5" x14ac:dyDescent="0.4">
      <c r="A184" s="8">
        <v>174</v>
      </c>
      <c r="B184" s="1" t="s">
        <v>273</v>
      </c>
      <c r="C184" s="1" t="s">
        <v>270</v>
      </c>
      <c r="D184" s="2" t="s">
        <v>0</v>
      </c>
      <c r="E184" s="28"/>
      <c r="F184" s="29"/>
      <c r="G184" s="30"/>
      <c r="H184" s="1" t="str">
        <f>PHONETIC(B184)</f>
        <v>ジュウキレンケイ</v>
      </c>
    </row>
    <row r="185" spans="1:8" ht="19.5" x14ac:dyDescent="0.4">
      <c r="A185" s="8">
        <v>175</v>
      </c>
      <c r="B185" s="1" t="s">
        <v>273</v>
      </c>
      <c r="C185" s="1" t="s">
        <v>194</v>
      </c>
      <c r="D185" s="2" t="s">
        <v>0</v>
      </c>
      <c r="E185" s="28"/>
      <c r="F185" s="29"/>
      <c r="G185" s="30"/>
      <c r="H185" s="1" t="str">
        <f>PHONETIC(B185)</f>
        <v>ジュウキレンケイ</v>
      </c>
    </row>
    <row r="186" spans="1:8" ht="93.75" x14ac:dyDescent="0.4">
      <c r="A186" s="8">
        <v>176</v>
      </c>
      <c r="B186" s="1" t="s">
        <v>277</v>
      </c>
      <c r="C186" s="1" t="s">
        <v>280</v>
      </c>
      <c r="D186" s="2" t="s">
        <v>208</v>
      </c>
      <c r="E186" s="28"/>
      <c r="F186" s="29"/>
      <c r="G186" s="30"/>
      <c r="H186" s="1" t="str">
        <f>PHONETIC(B186)</f>
        <v>ホケンソウゴウシステムレンケイ</v>
      </c>
    </row>
    <row r="187" spans="1:8" ht="19.5" x14ac:dyDescent="0.4">
      <c r="A187" s="8">
        <v>177</v>
      </c>
      <c r="B187" s="1" t="s">
        <v>104</v>
      </c>
      <c r="C187" s="1" t="s">
        <v>110</v>
      </c>
      <c r="D187" s="2" t="s">
        <v>0</v>
      </c>
      <c r="E187" s="28"/>
      <c r="F187" s="29"/>
      <c r="G187" s="30"/>
      <c r="H187" s="1" t="str">
        <f t="shared" si="2"/>
        <v>シュウケイ</v>
      </c>
    </row>
    <row r="188" spans="1:8" ht="37.5" x14ac:dyDescent="0.4">
      <c r="A188" s="8">
        <v>178</v>
      </c>
      <c r="B188" s="1" t="s">
        <v>104</v>
      </c>
      <c r="C188" s="1" t="s">
        <v>108</v>
      </c>
      <c r="D188" s="2" t="s">
        <v>0</v>
      </c>
      <c r="E188" s="28"/>
      <c r="F188" s="29"/>
      <c r="G188" s="30"/>
      <c r="H188" s="1" t="str">
        <f t="shared" si="2"/>
        <v>シュウケイ</v>
      </c>
    </row>
    <row r="189" spans="1:8" ht="19.5" x14ac:dyDescent="0.4">
      <c r="A189" s="8">
        <v>179</v>
      </c>
      <c r="B189" s="1" t="s">
        <v>104</v>
      </c>
      <c r="C189" s="1" t="s">
        <v>107</v>
      </c>
      <c r="D189" s="2" t="s">
        <v>0</v>
      </c>
      <c r="E189" s="28"/>
      <c r="F189" s="29"/>
      <c r="G189" s="30"/>
      <c r="H189" s="1" t="str">
        <f t="shared" si="2"/>
        <v>シュウケイ</v>
      </c>
    </row>
    <row r="190" spans="1:8" ht="19.5" x14ac:dyDescent="0.4">
      <c r="A190" s="8">
        <v>180</v>
      </c>
      <c r="B190" s="1" t="s">
        <v>104</v>
      </c>
      <c r="C190" s="1" t="s">
        <v>109</v>
      </c>
      <c r="D190" s="2" t="s">
        <v>0</v>
      </c>
      <c r="E190" s="28"/>
      <c r="F190" s="29"/>
      <c r="G190" s="30"/>
      <c r="H190" s="1" t="str">
        <f t="shared" si="2"/>
        <v>シュウケイ</v>
      </c>
    </row>
    <row r="191" spans="1:8" ht="19.5" x14ac:dyDescent="0.4">
      <c r="A191" s="8">
        <v>181</v>
      </c>
      <c r="B191" s="1" t="s">
        <v>104</v>
      </c>
      <c r="C191" s="1" t="s">
        <v>105</v>
      </c>
      <c r="D191" s="2" t="s">
        <v>0</v>
      </c>
      <c r="E191" s="28"/>
      <c r="F191" s="29"/>
      <c r="G191" s="30"/>
      <c r="H191" s="1" t="str">
        <f t="shared" si="2"/>
        <v>シュウケイ</v>
      </c>
    </row>
    <row r="192" spans="1:8" ht="37.5" x14ac:dyDescent="0.4">
      <c r="A192" s="8">
        <v>182</v>
      </c>
      <c r="B192" s="1" t="s">
        <v>104</v>
      </c>
      <c r="C192" s="1" t="s">
        <v>106</v>
      </c>
      <c r="D192" s="2" t="s">
        <v>0</v>
      </c>
      <c r="E192" s="28"/>
      <c r="F192" s="29"/>
      <c r="G192" s="30"/>
      <c r="H192" s="1" t="str">
        <f t="shared" si="2"/>
        <v>シュウケイ</v>
      </c>
    </row>
    <row r="193" spans="1:8" ht="56.25" x14ac:dyDescent="0.4">
      <c r="A193" s="8">
        <v>183</v>
      </c>
      <c r="B193" s="1" t="s">
        <v>104</v>
      </c>
      <c r="C193" s="1" t="s">
        <v>198</v>
      </c>
      <c r="D193" s="13" t="s">
        <v>208</v>
      </c>
      <c r="E193" s="28"/>
      <c r="F193" s="29"/>
      <c r="G193" s="30"/>
      <c r="H193" s="1" t="str">
        <f t="shared" si="2"/>
        <v>シュウケイ</v>
      </c>
    </row>
    <row r="194" spans="1:8" ht="19.5" x14ac:dyDescent="0.4">
      <c r="A194" s="8">
        <v>184</v>
      </c>
      <c r="B194" s="14" t="s">
        <v>226</v>
      </c>
      <c r="C194" s="14" t="s">
        <v>187</v>
      </c>
      <c r="D194" s="15"/>
      <c r="E194" s="28"/>
      <c r="F194" s="29"/>
      <c r="G194" s="30"/>
      <c r="H194" s="1" t="str">
        <f t="shared" si="2"/>
        <v>シュウケイ</v>
      </c>
    </row>
    <row r="195" spans="1:8" ht="37.5" x14ac:dyDescent="0.4">
      <c r="A195" s="8">
        <v>185</v>
      </c>
      <c r="B195" s="14" t="s">
        <v>226</v>
      </c>
      <c r="C195" s="14" t="s">
        <v>235</v>
      </c>
      <c r="D195" s="13" t="s">
        <v>208</v>
      </c>
      <c r="E195" s="28"/>
      <c r="F195" s="29"/>
      <c r="G195" s="30"/>
      <c r="H195" s="1" t="str">
        <f t="shared" si="2"/>
        <v>シュウケイ</v>
      </c>
    </row>
    <row r="196" spans="1:8" ht="37.5" x14ac:dyDescent="0.4">
      <c r="A196" s="8">
        <v>186</v>
      </c>
      <c r="B196" s="9" t="s">
        <v>129</v>
      </c>
      <c r="C196" s="1" t="s">
        <v>210</v>
      </c>
      <c r="D196" s="2" t="s">
        <v>208</v>
      </c>
      <c r="E196" s="28"/>
      <c r="F196" s="29"/>
      <c r="G196" s="30"/>
      <c r="H196" s="1" t="str">
        <f t="shared" si="2"/>
        <v>チョウヒョウ</v>
      </c>
    </row>
    <row r="197" spans="1:8" ht="37.5" x14ac:dyDescent="0.4">
      <c r="A197" s="8">
        <v>187</v>
      </c>
      <c r="B197" s="9" t="s">
        <v>129</v>
      </c>
      <c r="C197" s="1" t="s">
        <v>132</v>
      </c>
      <c r="D197" s="13" t="s">
        <v>208</v>
      </c>
      <c r="E197" s="28"/>
      <c r="F197" s="29"/>
      <c r="G197" s="30"/>
      <c r="H197" s="1" t="str">
        <f t="shared" si="2"/>
        <v>チョウヒョウ</v>
      </c>
    </row>
    <row r="198" spans="1:8" ht="37.5" x14ac:dyDescent="0.4">
      <c r="A198" s="8">
        <v>188</v>
      </c>
      <c r="B198" s="9" t="s">
        <v>129</v>
      </c>
      <c r="C198" s="1" t="s">
        <v>141</v>
      </c>
      <c r="D198" s="2"/>
      <c r="E198" s="28"/>
      <c r="F198" s="29"/>
      <c r="G198" s="30"/>
      <c r="H198" s="1" t="str">
        <f t="shared" si="2"/>
        <v>チョウヒョウ</v>
      </c>
    </row>
    <row r="199" spans="1:8" ht="37.5" x14ac:dyDescent="0.4">
      <c r="A199" s="8">
        <v>189</v>
      </c>
      <c r="B199" s="9" t="s">
        <v>129</v>
      </c>
      <c r="C199" s="1" t="s">
        <v>138</v>
      </c>
      <c r="D199" s="2" t="s">
        <v>208</v>
      </c>
      <c r="E199" s="28"/>
      <c r="F199" s="29"/>
      <c r="G199" s="30"/>
      <c r="H199" s="1" t="str">
        <f t="shared" si="2"/>
        <v>チョウヒョウ</v>
      </c>
    </row>
    <row r="200" spans="1:8" ht="37.5" x14ac:dyDescent="0.4">
      <c r="A200" s="8">
        <v>190</v>
      </c>
      <c r="B200" s="9" t="s">
        <v>129</v>
      </c>
      <c r="C200" s="1" t="s">
        <v>133</v>
      </c>
      <c r="D200" s="2"/>
      <c r="E200" s="28"/>
      <c r="F200" s="29"/>
      <c r="G200" s="30"/>
      <c r="H200" s="1" t="str">
        <f t="shared" si="2"/>
        <v>チョウヒョウ</v>
      </c>
    </row>
    <row r="201" spans="1:8" ht="37.5" x14ac:dyDescent="0.4">
      <c r="A201" s="8">
        <v>191</v>
      </c>
      <c r="B201" s="9" t="s">
        <v>129</v>
      </c>
      <c r="C201" s="1" t="s">
        <v>139</v>
      </c>
      <c r="D201" s="2" t="s">
        <v>208</v>
      </c>
      <c r="E201" s="28"/>
      <c r="F201" s="29"/>
      <c r="G201" s="30"/>
      <c r="H201" s="1" t="str">
        <f t="shared" si="2"/>
        <v>チョウヒョウ</v>
      </c>
    </row>
    <row r="202" spans="1:8" ht="37.5" x14ac:dyDescent="0.4">
      <c r="A202" s="8">
        <v>192</v>
      </c>
      <c r="B202" s="9" t="s">
        <v>129</v>
      </c>
      <c r="C202" s="1" t="s">
        <v>140</v>
      </c>
      <c r="D202" s="2" t="s">
        <v>208</v>
      </c>
      <c r="E202" s="28"/>
      <c r="F202" s="29"/>
      <c r="G202" s="30"/>
      <c r="H202" s="1" t="str">
        <f t="shared" ref="H202:H228" si="3">PHONETIC(B202)</f>
        <v>チョウヒョウ</v>
      </c>
    </row>
    <row r="203" spans="1:8" ht="19.5" x14ac:dyDescent="0.4">
      <c r="A203" s="8">
        <v>193</v>
      </c>
      <c r="B203" s="11" t="s">
        <v>227</v>
      </c>
      <c r="C203" s="12" t="s">
        <v>164</v>
      </c>
      <c r="D203" s="13" t="s">
        <v>0</v>
      </c>
      <c r="E203" s="28"/>
      <c r="F203" s="29"/>
      <c r="G203" s="30"/>
      <c r="H203" s="1" t="str">
        <f>PHONETIC(B203)</f>
        <v>チョウヒョウ</v>
      </c>
    </row>
    <row r="204" spans="1:8" ht="37.5" x14ac:dyDescent="0.4">
      <c r="A204" s="8">
        <v>194</v>
      </c>
      <c r="B204" s="11" t="s">
        <v>227</v>
      </c>
      <c r="C204" s="12" t="s">
        <v>163</v>
      </c>
      <c r="D204" s="13" t="s">
        <v>208</v>
      </c>
      <c r="E204" s="28"/>
      <c r="F204" s="29"/>
      <c r="G204" s="30"/>
      <c r="H204" s="1" t="str">
        <f>PHONETIC(B204)</f>
        <v>チョウヒョウ</v>
      </c>
    </row>
    <row r="205" spans="1:8" ht="37.5" x14ac:dyDescent="0.4">
      <c r="A205" s="8">
        <v>195</v>
      </c>
      <c r="B205" s="9" t="s">
        <v>129</v>
      </c>
      <c r="C205" s="1" t="s">
        <v>136</v>
      </c>
      <c r="D205" s="2"/>
      <c r="E205" s="28"/>
      <c r="F205" s="29"/>
      <c r="G205" s="30"/>
      <c r="H205" s="1" t="str">
        <f t="shared" si="3"/>
        <v>チョウヒョウ</v>
      </c>
    </row>
    <row r="206" spans="1:8" ht="37.5" x14ac:dyDescent="0.4">
      <c r="A206" s="8">
        <v>196</v>
      </c>
      <c r="B206" s="9" t="s">
        <v>129</v>
      </c>
      <c r="C206" s="1" t="s">
        <v>144</v>
      </c>
      <c r="D206" s="2"/>
      <c r="E206" s="28"/>
      <c r="F206" s="29"/>
      <c r="G206" s="30"/>
      <c r="H206" s="1" t="str">
        <f t="shared" si="3"/>
        <v>チョウヒョウ</v>
      </c>
    </row>
    <row r="207" spans="1:8" ht="37.5" x14ac:dyDescent="0.4">
      <c r="A207" s="8">
        <v>197</v>
      </c>
      <c r="B207" s="9" t="s">
        <v>129</v>
      </c>
      <c r="C207" s="1" t="s">
        <v>148</v>
      </c>
      <c r="D207" s="2" t="s">
        <v>208</v>
      </c>
      <c r="E207" s="28"/>
      <c r="F207" s="29"/>
      <c r="G207" s="30"/>
      <c r="H207" s="1" t="str">
        <f t="shared" si="3"/>
        <v>チョウヒョウ</v>
      </c>
    </row>
    <row r="208" spans="1:8" ht="37.5" x14ac:dyDescent="0.4">
      <c r="A208" s="8">
        <v>198</v>
      </c>
      <c r="B208" s="9" t="s">
        <v>129</v>
      </c>
      <c r="C208" s="1" t="s">
        <v>146</v>
      </c>
      <c r="D208" s="2" t="s">
        <v>208</v>
      </c>
      <c r="E208" s="28"/>
      <c r="F208" s="29"/>
      <c r="G208" s="30"/>
      <c r="H208" s="1" t="str">
        <f t="shared" si="3"/>
        <v>チョウヒョウ</v>
      </c>
    </row>
    <row r="209" spans="1:8" ht="37.5" x14ac:dyDescent="0.4">
      <c r="A209" s="8">
        <v>199</v>
      </c>
      <c r="B209" s="9" t="s">
        <v>129</v>
      </c>
      <c r="C209" s="1" t="s">
        <v>130</v>
      </c>
      <c r="D209" s="2" t="s">
        <v>208</v>
      </c>
      <c r="E209" s="28"/>
      <c r="F209" s="29"/>
      <c r="G209" s="30"/>
      <c r="H209" s="1" t="str">
        <f t="shared" si="3"/>
        <v>チョウヒョウ</v>
      </c>
    </row>
    <row r="210" spans="1:8" ht="37.5" x14ac:dyDescent="0.4">
      <c r="A210" s="8">
        <v>200</v>
      </c>
      <c r="B210" s="9" t="s">
        <v>129</v>
      </c>
      <c r="C210" s="1" t="s">
        <v>147</v>
      </c>
      <c r="D210" s="2" t="s">
        <v>208</v>
      </c>
      <c r="E210" s="28"/>
      <c r="F210" s="29"/>
      <c r="G210" s="30"/>
      <c r="H210" s="1" t="str">
        <f t="shared" si="3"/>
        <v>チョウヒョウ</v>
      </c>
    </row>
    <row r="211" spans="1:8" ht="37.5" x14ac:dyDescent="0.4">
      <c r="A211" s="8">
        <v>201</v>
      </c>
      <c r="B211" s="9" t="s">
        <v>129</v>
      </c>
      <c r="C211" s="1" t="s">
        <v>203</v>
      </c>
      <c r="D211" s="2" t="s">
        <v>208</v>
      </c>
      <c r="E211" s="28"/>
      <c r="F211" s="29"/>
      <c r="G211" s="30"/>
      <c r="H211" s="1" t="str">
        <f t="shared" si="3"/>
        <v>チョウヒョウ</v>
      </c>
    </row>
    <row r="212" spans="1:8" ht="37.5" x14ac:dyDescent="0.4">
      <c r="A212" s="8">
        <v>202</v>
      </c>
      <c r="B212" s="9" t="s">
        <v>129</v>
      </c>
      <c r="C212" s="1" t="s">
        <v>135</v>
      </c>
      <c r="D212" s="2" t="s">
        <v>208</v>
      </c>
      <c r="E212" s="28"/>
      <c r="F212" s="29"/>
      <c r="G212" s="30"/>
      <c r="H212" s="1" t="str">
        <f t="shared" si="3"/>
        <v>チョウヒョウ</v>
      </c>
    </row>
    <row r="213" spans="1:8" ht="243.75" x14ac:dyDescent="0.4">
      <c r="A213" s="8">
        <v>203</v>
      </c>
      <c r="B213" s="9" t="s">
        <v>129</v>
      </c>
      <c r="C213" s="1" t="s">
        <v>216</v>
      </c>
      <c r="D213" s="2" t="s">
        <v>208</v>
      </c>
      <c r="E213" s="28"/>
      <c r="F213" s="29"/>
      <c r="G213" s="30"/>
      <c r="H213" s="1" t="str">
        <f t="shared" si="3"/>
        <v>チョウヒョウ</v>
      </c>
    </row>
    <row r="214" spans="1:8" ht="37.5" x14ac:dyDescent="0.4">
      <c r="A214" s="8">
        <v>204</v>
      </c>
      <c r="B214" s="9" t="s">
        <v>129</v>
      </c>
      <c r="C214" s="1" t="s">
        <v>143</v>
      </c>
      <c r="D214" s="2" t="s">
        <v>208</v>
      </c>
      <c r="E214" s="28"/>
      <c r="F214" s="29"/>
      <c r="G214" s="30"/>
      <c r="H214" s="1" t="str">
        <f t="shared" si="3"/>
        <v>チョウヒョウ</v>
      </c>
    </row>
    <row r="215" spans="1:8" ht="37.5" x14ac:dyDescent="0.4">
      <c r="A215" s="8">
        <v>205</v>
      </c>
      <c r="B215" s="9" t="s">
        <v>129</v>
      </c>
      <c r="C215" s="1" t="s">
        <v>145</v>
      </c>
      <c r="D215" s="2" t="s">
        <v>208</v>
      </c>
      <c r="E215" s="28"/>
      <c r="F215" s="29"/>
      <c r="G215" s="30"/>
      <c r="H215" s="1" t="str">
        <f t="shared" si="3"/>
        <v>チョウヒョウ</v>
      </c>
    </row>
    <row r="216" spans="1:8" ht="56.25" x14ac:dyDescent="0.4">
      <c r="A216" s="8">
        <v>206</v>
      </c>
      <c r="B216" s="9" t="s">
        <v>129</v>
      </c>
      <c r="C216" s="1" t="s">
        <v>131</v>
      </c>
      <c r="D216" s="2" t="s">
        <v>208</v>
      </c>
      <c r="E216" s="28"/>
      <c r="F216" s="29"/>
      <c r="G216" s="30"/>
      <c r="H216" s="1" t="str">
        <f t="shared" si="3"/>
        <v>チョウヒョウ</v>
      </c>
    </row>
    <row r="217" spans="1:8" ht="37.5" x14ac:dyDescent="0.4">
      <c r="A217" s="8">
        <v>207</v>
      </c>
      <c r="B217" s="9" t="s">
        <v>129</v>
      </c>
      <c r="C217" s="1" t="s">
        <v>137</v>
      </c>
      <c r="D217" s="2" t="s">
        <v>208</v>
      </c>
      <c r="E217" s="28"/>
      <c r="F217" s="29"/>
      <c r="G217" s="30"/>
      <c r="H217" s="1" t="str">
        <f t="shared" si="3"/>
        <v>チョウヒョウ</v>
      </c>
    </row>
    <row r="218" spans="1:8" ht="56.25" x14ac:dyDescent="0.4">
      <c r="A218" s="8">
        <v>208</v>
      </c>
      <c r="B218" s="9" t="s">
        <v>129</v>
      </c>
      <c r="C218" s="1" t="s">
        <v>150</v>
      </c>
      <c r="D218" s="2" t="s">
        <v>208</v>
      </c>
      <c r="E218" s="28"/>
      <c r="F218" s="29"/>
      <c r="G218" s="30"/>
      <c r="H218" s="1" t="str">
        <f t="shared" si="3"/>
        <v>チョウヒョウ</v>
      </c>
    </row>
    <row r="219" spans="1:8" ht="56.25" x14ac:dyDescent="0.4">
      <c r="A219" s="8">
        <v>209</v>
      </c>
      <c r="B219" s="9" t="s">
        <v>129</v>
      </c>
      <c r="C219" s="1" t="s">
        <v>206</v>
      </c>
      <c r="D219" s="2" t="s">
        <v>208</v>
      </c>
      <c r="E219" s="28"/>
      <c r="F219" s="29"/>
      <c r="G219" s="30"/>
      <c r="H219" s="1" t="str">
        <f t="shared" si="3"/>
        <v>チョウヒョウ</v>
      </c>
    </row>
    <row r="220" spans="1:8" ht="56.25" x14ac:dyDescent="0.4">
      <c r="A220" s="8">
        <v>210</v>
      </c>
      <c r="B220" s="9" t="s">
        <v>129</v>
      </c>
      <c r="C220" s="1" t="s">
        <v>151</v>
      </c>
      <c r="D220" s="2" t="s">
        <v>208</v>
      </c>
      <c r="E220" s="28"/>
      <c r="F220" s="29"/>
      <c r="G220" s="30"/>
      <c r="H220" s="1" t="str">
        <f t="shared" si="3"/>
        <v>チョウヒョウ</v>
      </c>
    </row>
    <row r="221" spans="1:8" ht="56.25" x14ac:dyDescent="0.4">
      <c r="A221" s="8">
        <v>211</v>
      </c>
      <c r="B221" s="9" t="s">
        <v>129</v>
      </c>
      <c r="C221" s="1" t="s">
        <v>152</v>
      </c>
      <c r="D221" s="2" t="s">
        <v>208</v>
      </c>
      <c r="E221" s="28"/>
      <c r="F221" s="29"/>
      <c r="G221" s="30"/>
      <c r="H221" s="1" t="str">
        <f t="shared" si="3"/>
        <v>チョウヒョウ</v>
      </c>
    </row>
    <row r="222" spans="1:8" ht="37.5" x14ac:dyDescent="0.4">
      <c r="A222" s="8">
        <v>212</v>
      </c>
      <c r="B222" s="9" t="s">
        <v>129</v>
      </c>
      <c r="C222" s="14" t="s">
        <v>237</v>
      </c>
      <c r="D222" s="15"/>
      <c r="E222" s="28"/>
      <c r="F222" s="29"/>
      <c r="G222" s="30"/>
      <c r="H222" s="1" t="str">
        <f t="shared" si="3"/>
        <v>チョウヒョウ</v>
      </c>
    </row>
    <row r="223" spans="1:8" ht="37.5" x14ac:dyDescent="0.4">
      <c r="A223" s="8">
        <v>213</v>
      </c>
      <c r="B223" s="9" t="s">
        <v>129</v>
      </c>
      <c r="C223" s="14" t="s">
        <v>236</v>
      </c>
      <c r="D223" s="15"/>
      <c r="E223" s="28"/>
      <c r="F223" s="29"/>
      <c r="G223" s="30"/>
      <c r="H223" s="1" t="str">
        <f t="shared" si="3"/>
        <v>チョウヒョウ</v>
      </c>
    </row>
    <row r="224" spans="1:8" ht="37.5" x14ac:dyDescent="0.4">
      <c r="A224" s="8">
        <v>214</v>
      </c>
      <c r="B224" s="9" t="s">
        <v>129</v>
      </c>
      <c r="C224" s="14" t="s">
        <v>238</v>
      </c>
      <c r="D224" s="15"/>
      <c r="E224" s="28"/>
      <c r="F224" s="29"/>
      <c r="G224" s="30"/>
      <c r="H224" s="1" t="str">
        <f t="shared" si="3"/>
        <v>チョウヒョウ</v>
      </c>
    </row>
    <row r="225" spans="1:8" ht="37.5" x14ac:dyDescent="0.4">
      <c r="A225" s="8">
        <v>215</v>
      </c>
      <c r="B225" s="9" t="s">
        <v>129</v>
      </c>
      <c r="C225" s="14" t="s">
        <v>239</v>
      </c>
      <c r="D225" s="15"/>
      <c r="E225" s="28"/>
      <c r="F225" s="29"/>
      <c r="G225" s="30"/>
      <c r="H225" s="1" t="str">
        <f t="shared" si="3"/>
        <v>チョウヒョウ</v>
      </c>
    </row>
    <row r="226" spans="1:8" ht="37.5" x14ac:dyDescent="0.4">
      <c r="A226" s="8">
        <v>216</v>
      </c>
      <c r="B226" s="9" t="s">
        <v>129</v>
      </c>
      <c r="C226" s="1" t="s">
        <v>134</v>
      </c>
      <c r="D226" s="2"/>
      <c r="E226" s="28"/>
      <c r="F226" s="29"/>
      <c r="G226" s="30"/>
      <c r="H226" s="1" t="str">
        <f t="shared" si="3"/>
        <v>チョウヒョウ</v>
      </c>
    </row>
    <row r="227" spans="1:8" ht="37.5" x14ac:dyDescent="0.4">
      <c r="A227" s="8">
        <v>217</v>
      </c>
      <c r="B227" s="9" t="s">
        <v>129</v>
      </c>
      <c r="C227" s="1" t="s">
        <v>142</v>
      </c>
      <c r="D227" s="2" t="s">
        <v>208</v>
      </c>
      <c r="E227" s="28"/>
      <c r="F227" s="29"/>
      <c r="G227" s="30"/>
      <c r="H227" s="1" t="str">
        <f t="shared" si="3"/>
        <v>チョウヒョウ</v>
      </c>
    </row>
    <row r="228" spans="1:8" ht="37.5" x14ac:dyDescent="0.4">
      <c r="A228" s="8">
        <v>218</v>
      </c>
      <c r="B228" s="9" t="s">
        <v>129</v>
      </c>
      <c r="C228" s="1" t="s">
        <v>149</v>
      </c>
      <c r="D228" s="2" t="s">
        <v>208</v>
      </c>
      <c r="E228" s="28"/>
      <c r="F228" s="29"/>
      <c r="G228" s="30"/>
      <c r="H228" s="1" t="str">
        <f t="shared" si="3"/>
        <v>チョウヒョウ</v>
      </c>
    </row>
  </sheetData>
  <autoFilter ref="B10:D228"/>
  <mergeCells count="6">
    <mergeCell ref="A9:A10"/>
    <mergeCell ref="F9:G9"/>
    <mergeCell ref="E9:E10"/>
    <mergeCell ref="D9:D10"/>
    <mergeCell ref="C9:C10"/>
    <mergeCell ref="B9:B10"/>
  </mergeCells>
  <phoneticPr fontId="1"/>
  <dataValidations count="1">
    <dataValidation imeMode="off" allowBlank="1" showInputMessage="1" showErrorMessage="1" sqref="F11:F228"/>
  </dataValidations>
  <pageMargins left="0.70866141732283472" right="0.70866141732283472" top="0.74803149606299213" bottom="0.74803149606299213" header="0.31496062992125984" footer="0.31496062992125984"/>
  <pageSetup paperSize="9" scale="77" orientation="landscape" r:id="rId1"/>
  <headerFooter>
    <oddFooter>&amp;R&amp;P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Sheet1!$B$3:$B$6</xm:f>
          </x14:formula1>
          <xm:sqref>E11:E228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election activeCell="F5" sqref="F5"/>
    </sheetView>
  </sheetViews>
  <sheetFormatPr defaultRowHeight="18.75" x14ac:dyDescent="0.4"/>
  <cols>
    <col min="1" max="1" width="9" style="21"/>
    <col min="2" max="2" width="5.25" style="21" bestFit="1" customWidth="1"/>
    <col min="3" max="3" width="17.25" style="21" bestFit="1" customWidth="1"/>
    <col min="4" max="16384" width="9" style="21"/>
  </cols>
  <sheetData>
    <row r="2" spans="2:4" x14ac:dyDescent="0.4">
      <c r="B2" s="10" t="s">
        <v>250</v>
      </c>
      <c r="C2" s="10" t="s">
        <v>251</v>
      </c>
      <c r="D2" s="27"/>
    </row>
    <row r="3" spans="2:4" x14ac:dyDescent="0.4">
      <c r="B3" s="10" t="s">
        <v>253</v>
      </c>
      <c r="C3" s="8" t="s">
        <v>254</v>
      </c>
      <c r="D3" s="27">
        <v>1</v>
      </c>
    </row>
    <row r="4" spans="2:4" x14ac:dyDescent="0.4">
      <c r="B4" s="10" t="s">
        <v>255</v>
      </c>
      <c r="C4" s="8" t="s">
        <v>256</v>
      </c>
      <c r="D4" s="27">
        <v>0.6</v>
      </c>
    </row>
    <row r="5" spans="2:4" x14ac:dyDescent="0.4">
      <c r="B5" s="10" t="s">
        <v>257</v>
      </c>
      <c r="C5" s="8" t="s">
        <v>258</v>
      </c>
      <c r="D5" s="27">
        <v>0.3</v>
      </c>
    </row>
    <row r="6" spans="2:4" x14ac:dyDescent="0.4">
      <c r="B6" s="10" t="s">
        <v>259</v>
      </c>
      <c r="C6" s="8" t="s">
        <v>246</v>
      </c>
      <c r="D6" s="27">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9"/>
  <sheetViews>
    <sheetView view="pageBreakPreview" zoomScale="85" zoomScaleNormal="100" zoomScaleSheetLayoutView="85" workbookViewId="0">
      <selection activeCell="G7" sqref="G7:G9"/>
    </sheetView>
  </sheetViews>
  <sheetFormatPr defaultRowHeight="18.75" x14ac:dyDescent="0.4"/>
  <cols>
    <col min="1" max="1" width="4.5" style="4" bestFit="1" customWidth="1"/>
    <col min="2" max="2" width="17.625" style="4" customWidth="1"/>
    <col min="3" max="3" width="57.375" style="4" customWidth="1"/>
    <col min="4" max="6" width="5.75" style="18" customWidth="1"/>
    <col min="7" max="7" width="14" style="4" customWidth="1"/>
    <col min="8" max="8" width="12.375" style="4" customWidth="1"/>
    <col min="9" max="16384" width="9" style="4"/>
  </cols>
  <sheetData>
    <row r="1" spans="1:8" ht="30.75" thickBot="1" x14ac:dyDescent="0.45">
      <c r="A1" s="20" t="s">
        <v>279</v>
      </c>
      <c r="G1" s="39"/>
      <c r="H1" s="39"/>
    </row>
    <row r="2" spans="1:8" ht="30.75" thickBot="1" x14ac:dyDescent="0.45">
      <c r="A2" s="20"/>
      <c r="B2" s="19"/>
      <c r="D2" s="41" t="s">
        <v>283</v>
      </c>
      <c r="E2" s="41"/>
      <c r="F2" s="42"/>
      <c r="G2" s="37">
        <f>H223</f>
        <v>0</v>
      </c>
      <c r="H2" s="38"/>
    </row>
    <row r="3" spans="1:8" ht="30.75" thickBot="1" x14ac:dyDescent="0.45">
      <c r="A3" s="20"/>
      <c r="D3" s="43" t="s">
        <v>284</v>
      </c>
      <c r="E3" s="43"/>
      <c r="F3" s="43"/>
      <c r="G3" s="44">
        <f>G224</f>
        <v>0</v>
      </c>
      <c r="H3" s="45"/>
    </row>
    <row r="4" spans="1:8" x14ac:dyDescent="0.4">
      <c r="A4" s="32" t="s">
        <v>211</v>
      </c>
      <c r="B4" s="32" t="s">
        <v>212</v>
      </c>
      <c r="C4" s="32" t="s">
        <v>213</v>
      </c>
      <c r="D4" s="35" t="s">
        <v>214</v>
      </c>
      <c r="E4" s="35" t="s">
        <v>247</v>
      </c>
      <c r="F4" s="25"/>
      <c r="G4" s="33" t="s">
        <v>248</v>
      </c>
      <c r="H4" s="33"/>
    </row>
    <row r="5" spans="1:8" ht="37.5" x14ac:dyDescent="0.4">
      <c r="A5" s="33"/>
      <c r="B5" s="33"/>
      <c r="C5" s="33"/>
      <c r="D5" s="36"/>
      <c r="E5" s="36"/>
      <c r="F5" s="26"/>
      <c r="G5" s="6" t="s">
        <v>249</v>
      </c>
      <c r="H5" s="6" t="s">
        <v>215</v>
      </c>
    </row>
    <row r="6" spans="1:8" ht="37.5" x14ac:dyDescent="0.4">
      <c r="A6" s="8">
        <v>1</v>
      </c>
      <c r="B6" s="1" t="s">
        <v>1</v>
      </c>
      <c r="C6" s="1" t="s">
        <v>13</v>
      </c>
      <c r="D6" s="2"/>
      <c r="E6" s="24">
        <f>機能要件!E11</f>
        <v>0</v>
      </c>
      <c r="F6" s="24" t="e">
        <f>VLOOKUP(機能要件!E11,Sheet1!$B$3:$D$6,3,FALSE)</f>
        <v>#N/A</v>
      </c>
      <c r="G6" s="22"/>
      <c r="H6" s="8"/>
    </row>
    <row r="7" spans="1:8" ht="56.25" x14ac:dyDescent="0.4">
      <c r="A7" s="8">
        <v>2</v>
      </c>
      <c r="B7" s="9" t="s">
        <v>1</v>
      </c>
      <c r="C7" s="1" t="s">
        <v>204</v>
      </c>
      <c r="D7" s="2" t="s">
        <v>0</v>
      </c>
      <c r="E7" s="24">
        <f>機能要件!E12</f>
        <v>0</v>
      </c>
      <c r="F7" s="24" t="e">
        <f>VLOOKUP(機能要件!E12,Sheet1!$B$3:$D$6,3,FALSE)</f>
        <v>#N/A</v>
      </c>
      <c r="G7" s="22"/>
      <c r="H7" s="8"/>
    </row>
    <row r="8" spans="1:8" ht="56.25" x14ac:dyDescent="0.4">
      <c r="A8" s="8">
        <v>3</v>
      </c>
      <c r="B8" s="9" t="s">
        <v>1</v>
      </c>
      <c r="C8" s="1" t="s">
        <v>4</v>
      </c>
      <c r="D8" s="2"/>
      <c r="E8" s="24">
        <f>機能要件!E13</f>
        <v>0</v>
      </c>
      <c r="F8" s="24" t="e">
        <f>VLOOKUP(機能要件!E13,Sheet1!$B$3:$D$6,3,FALSE)</f>
        <v>#N/A</v>
      </c>
      <c r="G8" s="22"/>
      <c r="H8" s="8"/>
    </row>
    <row r="9" spans="1:8" ht="37.5" x14ac:dyDescent="0.4">
      <c r="A9" s="8">
        <v>4</v>
      </c>
      <c r="B9" s="1" t="s">
        <v>1</v>
      </c>
      <c r="C9" s="1" t="s">
        <v>12</v>
      </c>
      <c r="D9" s="2"/>
      <c r="E9" s="24">
        <f>機能要件!E14</f>
        <v>0</v>
      </c>
      <c r="F9" s="24" t="e">
        <f>VLOOKUP(機能要件!E14,Sheet1!$B$3:$D$6,3,FALSE)</f>
        <v>#N/A</v>
      </c>
      <c r="G9" s="22"/>
      <c r="H9" s="8"/>
    </row>
    <row r="10" spans="1:8" ht="56.25" x14ac:dyDescent="0.4">
      <c r="A10" s="8">
        <v>5</v>
      </c>
      <c r="B10" s="11" t="s">
        <v>228</v>
      </c>
      <c r="C10" s="12" t="s">
        <v>153</v>
      </c>
      <c r="D10" s="13" t="s">
        <v>208</v>
      </c>
      <c r="E10" s="24">
        <f>機能要件!E15</f>
        <v>0</v>
      </c>
      <c r="F10" s="24" t="e">
        <f>VLOOKUP(機能要件!E15,Sheet1!$B$3:$D$6,3,FALSE)</f>
        <v>#N/A</v>
      </c>
      <c r="G10" s="22"/>
      <c r="H10" s="8"/>
    </row>
    <row r="11" spans="1:8" ht="37.5" x14ac:dyDescent="0.4">
      <c r="A11" s="8">
        <v>6</v>
      </c>
      <c r="B11" s="1" t="s">
        <v>1</v>
      </c>
      <c r="C11" s="1" t="s">
        <v>11</v>
      </c>
      <c r="D11" s="2"/>
      <c r="E11" s="24">
        <f>機能要件!E16</f>
        <v>0</v>
      </c>
      <c r="F11" s="24" t="e">
        <f>VLOOKUP(機能要件!E16,Sheet1!$B$3:$D$6,3,FALSE)</f>
        <v>#N/A</v>
      </c>
      <c r="G11" s="22"/>
      <c r="H11" s="8"/>
    </row>
    <row r="12" spans="1:8" ht="56.25" x14ac:dyDescent="0.4">
      <c r="A12" s="8">
        <v>7</v>
      </c>
      <c r="B12" s="9" t="s">
        <v>1</v>
      </c>
      <c r="C12" s="1" t="s">
        <v>14</v>
      </c>
      <c r="D12" s="2"/>
      <c r="E12" s="24">
        <f>機能要件!E17</f>
        <v>0</v>
      </c>
      <c r="F12" s="24" t="e">
        <f>VLOOKUP(機能要件!E17,Sheet1!$B$3:$D$6,3,FALSE)</f>
        <v>#N/A</v>
      </c>
      <c r="G12" s="22"/>
      <c r="H12" s="8"/>
    </row>
    <row r="13" spans="1:8" ht="37.5" x14ac:dyDescent="0.4">
      <c r="A13" s="8">
        <v>8</v>
      </c>
      <c r="B13" s="1" t="s">
        <v>1</v>
      </c>
      <c r="C13" s="1" t="s">
        <v>10</v>
      </c>
      <c r="D13" s="2" t="s">
        <v>0</v>
      </c>
      <c r="E13" s="24">
        <f>機能要件!E18</f>
        <v>0</v>
      </c>
      <c r="F13" s="24" t="e">
        <f>VLOOKUP(機能要件!E18,Sheet1!$B$3:$D$6,3,FALSE)</f>
        <v>#N/A</v>
      </c>
      <c r="G13" s="22"/>
      <c r="H13" s="8"/>
    </row>
    <row r="14" spans="1:8" ht="19.5" x14ac:dyDescent="0.4">
      <c r="A14" s="8">
        <v>9</v>
      </c>
      <c r="B14" s="1" t="s">
        <v>1</v>
      </c>
      <c r="C14" s="1" t="s">
        <v>8</v>
      </c>
      <c r="D14" s="2"/>
      <c r="E14" s="24">
        <f>機能要件!E19</f>
        <v>0</v>
      </c>
      <c r="F14" s="24" t="e">
        <f>VLOOKUP(機能要件!E19,Sheet1!$B$3:$D$6,3,FALSE)</f>
        <v>#N/A</v>
      </c>
      <c r="G14" s="22"/>
      <c r="H14" s="8"/>
    </row>
    <row r="15" spans="1:8" ht="19.5" x14ac:dyDescent="0.4">
      <c r="A15" s="8">
        <v>10</v>
      </c>
      <c r="B15" s="9" t="s">
        <v>1</v>
      </c>
      <c r="C15" s="1" t="s">
        <v>7</v>
      </c>
      <c r="D15" s="13" t="s">
        <v>208</v>
      </c>
      <c r="E15" s="24">
        <f>機能要件!E20</f>
        <v>0</v>
      </c>
      <c r="F15" s="24" t="e">
        <f>VLOOKUP(機能要件!E20,Sheet1!$B$3:$D$6,3,FALSE)</f>
        <v>#N/A</v>
      </c>
      <c r="G15" s="22"/>
      <c r="H15" s="8"/>
    </row>
    <row r="16" spans="1:8" ht="19.5" x14ac:dyDescent="0.4">
      <c r="A16" s="8">
        <v>11</v>
      </c>
      <c r="B16" s="1" t="s">
        <v>1</v>
      </c>
      <c r="C16" s="1" t="s">
        <v>232</v>
      </c>
      <c r="D16" s="2"/>
      <c r="E16" s="24">
        <f>機能要件!E21</f>
        <v>0</v>
      </c>
      <c r="F16" s="24" t="e">
        <f>VLOOKUP(機能要件!E21,Sheet1!$B$3:$D$6,3,FALSE)</f>
        <v>#N/A</v>
      </c>
      <c r="G16" s="22"/>
      <c r="H16" s="8"/>
    </row>
    <row r="17" spans="1:8" ht="19.5" x14ac:dyDescent="0.4">
      <c r="A17" s="8">
        <v>12</v>
      </c>
      <c r="B17" s="1" t="s">
        <v>1</v>
      </c>
      <c r="C17" s="1" t="s">
        <v>9</v>
      </c>
      <c r="D17" s="2" t="s">
        <v>0</v>
      </c>
      <c r="E17" s="24">
        <f>機能要件!E22</f>
        <v>0</v>
      </c>
      <c r="F17" s="24" t="e">
        <f>VLOOKUP(機能要件!E22,Sheet1!$B$3:$D$6,3,FALSE)</f>
        <v>#N/A</v>
      </c>
      <c r="G17" s="22"/>
      <c r="H17" s="8"/>
    </row>
    <row r="18" spans="1:8" ht="19.5" x14ac:dyDescent="0.4">
      <c r="A18" s="8">
        <v>13</v>
      </c>
      <c r="B18" s="9" t="s">
        <v>1</v>
      </c>
      <c r="C18" s="1" t="s">
        <v>15</v>
      </c>
      <c r="D18" s="2" t="s">
        <v>0</v>
      </c>
      <c r="E18" s="24">
        <f>機能要件!E23</f>
        <v>0</v>
      </c>
      <c r="F18" s="24" t="e">
        <f>VLOOKUP(機能要件!E23,Sheet1!$B$3:$D$6,3,FALSE)</f>
        <v>#N/A</v>
      </c>
      <c r="G18" s="22"/>
      <c r="H18" s="8"/>
    </row>
    <row r="19" spans="1:8" ht="37.5" x14ac:dyDescent="0.4">
      <c r="A19" s="8">
        <v>14</v>
      </c>
      <c r="B19" s="1" t="s">
        <v>1</v>
      </c>
      <c r="C19" s="1" t="s">
        <v>6</v>
      </c>
      <c r="D19" s="2"/>
      <c r="E19" s="24">
        <f>機能要件!E24</f>
        <v>0</v>
      </c>
      <c r="F19" s="24" t="e">
        <f>VLOOKUP(機能要件!E24,Sheet1!$B$3:$D$6,3,FALSE)</f>
        <v>#N/A</v>
      </c>
      <c r="G19" s="22"/>
      <c r="H19" s="8"/>
    </row>
    <row r="20" spans="1:8" ht="37.5" x14ac:dyDescent="0.4">
      <c r="A20" s="8">
        <v>15</v>
      </c>
      <c r="B20" s="9" t="s">
        <v>1</v>
      </c>
      <c r="C20" s="1" t="s">
        <v>5</v>
      </c>
      <c r="D20" s="13" t="s">
        <v>208</v>
      </c>
      <c r="E20" s="24">
        <f>機能要件!E25</f>
        <v>0</v>
      </c>
      <c r="F20" s="24" t="e">
        <f>VLOOKUP(機能要件!E25,Sheet1!$B$3:$D$6,3,FALSE)</f>
        <v>#N/A</v>
      </c>
      <c r="G20" s="22"/>
      <c r="H20" s="8"/>
    </row>
    <row r="21" spans="1:8" ht="37.5" x14ac:dyDescent="0.4">
      <c r="A21" s="8">
        <v>16</v>
      </c>
      <c r="B21" s="1" t="s">
        <v>1</v>
      </c>
      <c r="C21" s="1" t="s">
        <v>193</v>
      </c>
      <c r="D21" s="2"/>
      <c r="E21" s="24">
        <f>機能要件!E26</f>
        <v>0</v>
      </c>
      <c r="F21" s="24" t="e">
        <f>VLOOKUP(機能要件!E26,Sheet1!$B$3:$D$6,3,FALSE)</f>
        <v>#N/A</v>
      </c>
      <c r="G21" s="22"/>
      <c r="H21" s="8"/>
    </row>
    <row r="22" spans="1:8" ht="56.25" x14ac:dyDescent="0.4">
      <c r="A22" s="8">
        <v>17</v>
      </c>
      <c r="B22" s="9" t="s">
        <v>1</v>
      </c>
      <c r="C22" s="1" t="s">
        <v>3</v>
      </c>
      <c r="D22" s="2" t="s">
        <v>0</v>
      </c>
      <c r="E22" s="24">
        <f>機能要件!E27</f>
        <v>0</v>
      </c>
      <c r="F22" s="24" t="e">
        <f>VLOOKUP(機能要件!E27,Sheet1!$B$3:$D$6,3,FALSE)</f>
        <v>#N/A</v>
      </c>
      <c r="G22" s="22"/>
      <c r="H22" s="8"/>
    </row>
    <row r="23" spans="1:8" ht="37.5" x14ac:dyDescent="0.4">
      <c r="A23" s="8">
        <v>18</v>
      </c>
      <c r="B23" s="9" t="s">
        <v>1</v>
      </c>
      <c r="C23" s="1" t="s">
        <v>192</v>
      </c>
      <c r="D23" s="2" t="s">
        <v>0</v>
      </c>
      <c r="E23" s="24">
        <f>機能要件!E28</f>
        <v>0</v>
      </c>
      <c r="F23" s="24" t="e">
        <f>VLOOKUP(機能要件!E28,Sheet1!$B$3:$D$6,3,FALSE)</f>
        <v>#N/A</v>
      </c>
      <c r="G23" s="22"/>
      <c r="H23" s="8"/>
    </row>
    <row r="24" spans="1:8" ht="37.5" x14ac:dyDescent="0.4">
      <c r="A24" s="8">
        <v>19</v>
      </c>
      <c r="B24" s="11" t="s">
        <v>228</v>
      </c>
      <c r="C24" s="14" t="s">
        <v>170</v>
      </c>
      <c r="D24" s="15"/>
      <c r="E24" s="24">
        <f>機能要件!E29</f>
        <v>0</v>
      </c>
      <c r="F24" s="24" t="e">
        <f>VLOOKUP(機能要件!E29,Sheet1!$B$3:$D$6,3,FALSE)</f>
        <v>#N/A</v>
      </c>
      <c r="G24" s="22"/>
      <c r="H24" s="8"/>
    </row>
    <row r="25" spans="1:8" ht="56.25" x14ac:dyDescent="0.4">
      <c r="A25" s="8">
        <v>20</v>
      </c>
      <c r="B25" s="11" t="s">
        <v>228</v>
      </c>
      <c r="C25" s="12" t="s">
        <v>154</v>
      </c>
      <c r="D25" s="13"/>
      <c r="E25" s="24">
        <f>機能要件!E30</f>
        <v>0</v>
      </c>
      <c r="F25" s="24" t="e">
        <f>VLOOKUP(機能要件!E30,Sheet1!$B$3:$D$6,3,FALSE)</f>
        <v>#N/A</v>
      </c>
      <c r="G25" s="22"/>
      <c r="H25" s="8"/>
    </row>
    <row r="26" spans="1:8" ht="37.5" x14ac:dyDescent="0.4">
      <c r="A26" s="8">
        <v>21</v>
      </c>
      <c r="B26" s="11" t="s">
        <v>228</v>
      </c>
      <c r="C26" s="14" t="s">
        <v>171</v>
      </c>
      <c r="D26" s="15"/>
      <c r="E26" s="24">
        <f>機能要件!E31</f>
        <v>0</v>
      </c>
      <c r="F26" s="24" t="e">
        <f>VLOOKUP(機能要件!E31,Sheet1!$B$3:$D$6,3,FALSE)</f>
        <v>#N/A</v>
      </c>
      <c r="G26" s="22"/>
      <c r="H26" s="8"/>
    </row>
    <row r="27" spans="1:8" ht="37.5" x14ac:dyDescent="0.4">
      <c r="A27" s="8">
        <v>22</v>
      </c>
      <c r="B27" s="9" t="s">
        <v>120</v>
      </c>
      <c r="C27" s="1" t="s">
        <v>126</v>
      </c>
      <c r="D27" s="2" t="s">
        <v>0</v>
      </c>
      <c r="E27" s="24">
        <f>機能要件!E32</f>
        <v>0</v>
      </c>
      <c r="F27" s="24" t="e">
        <f>VLOOKUP(機能要件!E32,Sheet1!$B$3:$D$6,3,FALSE)</f>
        <v>#N/A</v>
      </c>
      <c r="G27" s="22"/>
      <c r="H27" s="8"/>
    </row>
    <row r="28" spans="1:8" ht="19.5" x14ac:dyDescent="0.4">
      <c r="A28" s="8">
        <v>23</v>
      </c>
      <c r="B28" s="9" t="s">
        <v>120</v>
      </c>
      <c r="C28" s="1" t="s">
        <v>127</v>
      </c>
      <c r="D28" s="2"/>
      <c r="E28" s="24">
        <f>機能要件!E33</f>
        <v>0</v>
      </c>
      <c r="F28" s="24" t="e">
        <f>VLOOKUP(機能要件!E33,Sheet1!$B$3:$D$6,3,FALSE)</f>
        <v>#N/A</v>
      </c>
      <c r="G28" s="22"/>
      <c r="H28" s="8"/>
    </row>
    <row r="29" spans="1:8" ht="19.5" x14ac:dyDescent="0.4">
      <c r="A29" s="8">
        <v>24</v>
      </c>
      <c r="B29" s="9" t="s">
        <v>120</v>
      </c>
      <c r="C29" s="1" t="s">
        <v>128</v>
      </c>
      <c r="D29" s="2" t="s">
        <v>0</v>
      </c>
      <c r="E29" s="24">
        <f>機能要件!E34</f>
        <v>0</v>
      </c>
      <c r="F29" s="24" t="e">
        <f>VLOOKUP(機能要件!E34,Sheet1!$B$3:$D$6,3,FALSE)</f>
        <v>#N/A</v>
      </c>
      <c r="G29" s="22"/>
      <c r="H29" s="8"/>
    </row>
    <row r="30" spans="1:8" ht="19.5" x14ac:dyDescent="0.4">
      <c r="A30" s="8">
        <v>25</v>
      </c>
      <c r="B30" s="9" t="s">
        <v>120</v>
      </c>
      <c r="C30" s="14" t="s">
        <v>191</v>
      </c>
      <c r="D30" s="15"/>
      <c r="E30" s="24">
        <f>機能要件!E35</f>
        <v>0</v>
      </c>
      <c r="F30" s="24" t="e">
        <f>VLOOKUP(機能要件!E35,Sheet1!$B$3:$D$6,3,FALSE)</f>
        <v>#N/A</v>
      </c>
      <c r="G30" s="22"/>
      <c r="H30" s="8"/>
    </row>
    <row r="31" spans="1:8" ht="37.5" x14ac:dyDescent="0.4">
      <c r="A31" s="8">
        <v>26</v>
      </c>
      <c r="B31" s="9" t="s">
        <v>120</v>
      </c>
      <c r="C31" s="1" t="s">
        <v>202</v>
      </c>
      <c r="D31" s="2" t="s">
        <v>0</v>
      </c>
      <c r="E31" s="24">
        <f>機能要件!E36</f>
        <v>0</v>
      </c>
      <c r="F31" s="24" t="e">
        <f>VLOOKUP(機能要件!E36,Sheet1!$B$3:$D$6,3,FALSE)</f>
        <v>#N/A</v>
      </c>
      <c r="G31" s="22"/>
      <c r="H31" s="8"/>
    </row>
    <row r="32" spans="1:8" ht="75" x14ac:dyDescent="0.4">
      <c r="A32" s="8">
        <v>27</v>
      </c>
      <c r="B32" s="9" t="s">
        <v>120</v>
      </c>
      <c r="C32" s="1" t="s">
        <v>2</v>
      </c>
      <c r="D32" s="2" t="s">
        <v>0</v>
      </c>
      <c r="E32" s="24">
        <f>機能要件!E37</f>
        <v>0</v>
      </c>
      <c r="F32" s="24" t="e">
        <f>VLOOKUP(機能要件!E37,Sheet1!$B$3:$D$6,3,FALSE)</f>
        <v>#N/A</v>
      </c>
      <c r="G32" s="22"/>
      <c r="H32" s="8"/>
    </row>
    <row r="33" spans="1:8" ht="37.5" x14ac:dyDescent="0.4">
      <c r="A33" s="8">
        <v>28</v>
      </c>
      <c r="B33" s="9" t="s">
        <v>120</v>
      </c>
      <c r="C33" s="1" t="s">
        <v>200</v>
      </c>
      <c r="D33" s="2" t="s">
        <v>0</v>
      </c>
      <c r="E33" s="24">
        <f>機能要件!E38</f>
        <v>0</v>
      </c>
      <c r="F33" s="24" t="e">
        <f>VLOOKUP(機能要件!E38,Sheet1!$B$3:$D$6,3,FALSE)</f>
        <v>#N/A</v>
      </c>
      <c r="G33" s="22"/>
      <c r="H33" s="8"/>
    </row>
    <row r="34" spans="1:8" ht="19.5" x14ac:dyDescent="0.4">
      <c r="A34" s="8">
        <v>29</v>
      </c>
      <c r="B34" s="9" t="s">
        <v>120</v>
      </c>
      <c r="C34" s="1" t="s">
        <v>123</v>
      </c>
      <c r="D34" s="2"/>
      <c r="E34" s="24">
        <f>機能要件!E39</f>
        <v>0</v>
      </c>
      <c r="F34" s="24" t="e">
        <f>VLOOKUP(機能要件!E39,Sheet1!$B$3:$D$6,3,FALSE)</f>
        <v>#N/A</v>
      </c>
      <c r="G34" s="22"/>
      <c r="H34" s="8"/>
    </row>
    <row r="35" spans="1:8" ht="56.25" x14ac:dyDescent="0.4">
      <c r="A35" s="8">
        <v>30</v>
      </c>
      <c r="B35" s="9" t="s">
        <v>120</v>
      </c>
      <c r="C35" s="1" t="s">
        <v>122</v>
      </c>
      <c r="D35" s="2"/>
      <c r="E35" s="24">
        <f>機能要件!E40</f>
        <v>0</v>
      </c>
      <c r="F35" s="24" t="e">
        <f>VLOOKUP(機能要件!E40,Sheet1!$B$3:$D$6,3,FALSE)</f>
        <v>#N/A</v>
      </c>
      <c r="G35" s="22"/>
      <c r="H35" s="8"/>
    </row>
    <row r="36" spans="1:8" ht="56.25" x14ac:dyDescent="0.4">
      <c r="A36" s="8">
        <v>31</v>
      </c>
      <c r="B36" s="9" t="s">
        <v>120</v>
      </c>
      <c r="C36" s="1" t="s">
        <v>199</v>
      </c>
      <c r="D36" s="2" t="s">
        <v>0</v>
      </c>
      <c r="E36" s="24">
        <f>機能要件!E41</f>
        <v>0</v>
      </c>
      <c r="F36" s="24" t="e">
        <f>VLOOKUP(機能要件!E41,Sheet1!$B$3:$D$6,3,FALSE)</f>
        <v>#N/A</v>
      </c>
      <c r="G36" s="22"/>
      <c r="H36" s="8"/>
    </row>
    <row r="37" spans="1:8" ht="56.25" x14ac:dyDescent="0.4">
      <c r="A37" s="8">
        <v>32</v>
      </c>
      <c r="B37" s="9" t="s">
        <v>120</v>
      </c>
      <c r="C37" s="1" t="s">
        <v>121</v>
      </c>
      <c r="D37" s="2" t="s">
        <v>0</v>
      </c>
      <c r="E37" s="24">
        <f>機能要件!E42</f>
        <v>0</v>
      </c>
      <c r="F37" s="24" t="e">
        <f>VLOOKUP(機能要件!E42,Sheet1!$B$3:$D$6,3,FALSE)</f>
        <v>#N/A</v>
      </c>
      <c r="G37" s="22"/>
      <c r="H37" s="8"/>
    </row>
    <row r="38" spans="1:8" ht="19.5" x14ac:dyDescent="0.4">
      <c r="A38" s="8">
        <v>33</v>
      </c>
      <c r="B38" s="9" t="s">
        <v>120</v>
      </c>
      <c r="C38" s="1" t="s">
        <v>124</v>
      </c>
      <c r="D38" s="2" t="s">
        <v>0</v>
      </c>
      <c r="E38" s="24">
        <f>機能要件!E43</f>
        <v>0</v>
      </c>
      <c r="F38" s="24" t="e">
        <f>VLOOKUP(機能要件!E43,Sheet1!$B$3:$D$6,3,FALSE)</f>
        <v>#N/A</v>
      </c>
      <c r="G38" s="22"/>
      <c r="H38" s="8"/>
    </row>
    <row r="39" spans="1:8" ht="37.5" x14ac:dyDescent="0.4">
      <c r="A39" s="8">
        <v>34</v>
      </c>
      <c r="B39" s="9" t="s">
        <v>120</v>
      </c>
      <c r="C39" s="1" t="s">
        <v>201</v>
      </c>
      <c r="D39" s="2" t="s">
        <v>0</v>
      </c>
      <c r="E39" s="24">
        <f>機能要件!E44</f>
        <v>0</v>
      </c>
      <c r="F39" s="24" t="e">
        <f>VLOOKUP(機能要件!E44,Sheet1!$B$3:$D$6,3,FALSE)</f>
        <v>#N/A</v>
      </c>
      <c r="G39" s="22"/>
      <c r="H39" s="8"/>
    </row>
    <row r="40" spans="1:8" ht="37.5" x14ac:dyDescent="0.4">
      <c r="A40" s="8">
        <v>35</v>
      </c>
      <c r="B40" s="9" t="s">
        <v>120</v>
      </c>
      <c r="C40" s="1" t="s">
        <v>125</v>
      </c>
      <c r="D40" s="2" t="s">
        <v>0</v>
      </c>
      <c r="E40" s="24">
        <f>機能要件!E45</f>
        <v>0</v>
      </c>
      <c r="F40" s="24" t="e">
        <f>VLOOKUP(機能要件!E45,Sheet1!$B$3:$D$6,3,FALSE)</f>
        <v>#N/A</v>
      </c>
      <c r="G40" s="22"/>
      <c r="H40" s="8"/>
    </row>
    <row r="41" spans="1:8" ht="37.5" x14ac:dyDescent="0.4">
      <c r="A41" s="8">
        <v>36</v>
      </c>
      <c r="B41" s="9" t="s">
        <v>1</v>
      </c>
      <c r="C41" s="1" t="s">
        <v>166</v>
      </c>
      <c r="D41" s="2"/>
      <c r="E41" s="24">
        <f>機能要件!E46</f>
        <v>0</v>
      </c>
      <c r="F41" s="24" t="e">
        <f>VLOOKUP(機能要件!E46,Sheet1!$B$3:$D$6,3,FALSE)</f>
        <v>#N/A</v>
      </c>
      <c r="G41" s="22"/>
      <c r="H41" s="8"/>
    </row>
    <row r="42" spans="1:8" ht="56.25" x14ac:dyDescent="0.4">
      <c r="A42" s="8">
        <v>37</v>
      </c>
      <c r="B42" s="1" t="s">
        <v>16</v>
      </c>
      <c r="C42" s="1" t="s">
        <v>24</v>
      </c>
      <c r="D42" s="2"/>
      <c r="E42" s="24">
        <f>機能要件!E47</f>
        <v>0</v>
      </c>
      <c r="F42" s="24" t="e">
        <f>VLOOKUP(機能要件!E47,Sheet1!$B$3:$D$6,3,FALSE)</f>
        <v>#N/A</v>
      </c>
      <c r="G42" s="22"/>
      <c r="H42" s="8"/>
    </row>
    <row r="43" spans="1:8" ht="56.25" x14ac:dyDescent="0.4">
      <c r="A43" s="8">
        <v>38</v>
      </c>
      <c r="B43" s="1" t="s">
        <v>16</v>
      </c>
      <c r="C43" s="1" t="s">
        <v>205</v>
      </c>
      <c r="D43" s="2"/>
      <c r="E43" s="24">
        <f>機能要件!E48</f>
        <v>0</v>
      </c>
      <c r="F43" s="24" t="e">
        <f>VLOOKUP(機能要件!E48,Sheet1!$B$3:$D$6,3,FALSE)</f>
        <v>#N/A</v>
      </c>
      <c r="G43" s="22"/>
      <c r="H43" s="8"/>
    </row>
    <row r="44" spans="1:8" ht="19.5" x14ac:dyDescent="0.4">
      <c r="A44" s="8">
        <v>39</v>
      </c>
      <c r="B44" s="1" t="s">
        <v>16</v>
      </c>
      <c r="C44" s="1" t="s">
        <v>26</v>
      </c>
      <c r="D44" s="2" t="s">
        <v>0</v>
      </c>
      <c r="E44" s="24">
        <f>機能要件!E49</f>
        <v>0</v>
      </c>
      <c r="F44" s="24" t="e">
        <f>VLOOKUP(機能要件!E49,Sheet1!$B$3:$D$6,3,FALSE)</f>
        <v>#N/A</v>
      </c>
      <c r="G44" s="22"/>
      <c r="H44" s="8"/>
    </row>
    <row r="45" spans="1:8" ht="19.5" x14ac:dyDescent="0.4">
      <c r="A45" s="8">
        <v>40</v>
      </c>
      <c r="B45" s="1" t="s">
        <v>16</v>
      </c>
      <c r="C45" s="1" t="s">
        <v>23</v>
      </c>
      <c r="D45" s="2" t="s">
        <v>0</v>
      </c>
      <c r="E45" s="24">
        <f>機能要件!E50</f>
        <v>0</v>
      </c>
      <c r="F45" s="24" t="e">
        <f>VLOOKUP(機能要件!E50,Sheet1!$B$3:$D$6,3,FALSE)</f>
        <v>#N/A</v>
      </c>
      <c r="G45" s="22"/>
      <c r="H45" s="8"/>
    </row>
    <row r="46" spans="1:8" ht="37.5" x14ac:dyDescent="0.4">
      <c r="A46" s="8">
        <v>41</v>
      </c>
      <c r="B46" s="9" t="s">
        <v>16</v>
      </c>
      <c r="C46" s="1" t="s">
        <v>19</v>
      </c>
      <c r="D46" s="13" t="s">
        <v>208</v>
      </c>
      <c r="E46" s="24">
        <f>機能要件!E51</f>
        <v>0</v>
      </c>
      <c r="F46" s="24" t="e">
        <f>VLOOKUP(機能要件!E51,Sheet1!$B$3:$D$6,3,FALSE)</f>
        <v>#N/A</v>
      </c>
      <c r="G46" s="22"/>
      <c r="H46" s="8"/>
    </row>
    <row r="47" spans="1:8" ht="37.5" x14ac:dyDescent="0.4">
      <c r="A47" s="8">
        <v>42</v>
      </c>
      <c r="B47" s="1" t="s">
        <v>16</v>
      </c>
      <c r="C47" s="1" t="s">
        <v>167</v>
      </c>
      <c r="D47" s="2"/>
      <c r="E47" s="24">
        <f>機能要件!E52</f>
        <v>0</v>
      </c>
      <c r="F47" s="24" t="e">
        <f>VLOOKUP(機能要件!E52,Sheet1!$B$3:$D$6,3,FALSE)</f>
        <v>#N/A</v>
      </c>
      <c r="G47" s="22"/>
      <c r="H47" s="8"/>
    </row>
    <row r="48" spans="1:8" ht="37.5" x14ac:dyDescent="0.4">
      <c r="A48" s="8">
        <v>43</v>
      </c>
      <c r="B48" s="9" t="s">
        <v>16</v>
      </c>
      <c r="C48" s="1" t="s">
        <v>21</v>
      </c>
      <c r="D48" s="2" t="s">
        <v>0</v>
      </c>
      <c r="E48" s="24">
        <f>機能要件!E53</f>
        <v>0</v>
      </c>
      <c r="F48" s="24" t="e">
        <f>VLOOKUP(機能要件!E53,Sheet1!$B$3:$D$6,3,FALSE)</f>
        <v>#N/A</v>
      </c>
      <c r="G48" s="22"/>
      <c r="H48" s="8"/>
    </row>
    <row r="49" spans="1:8" ht="37.5" x14ac:dyDescent="0.4">
      <c r="A49" s="8">
        <v>44</v>
      </c>
      <c r="B49" s="1" t="s">
        <v>16</v>
      </c>
      <c r="C49" s="1" t="s">
        <v>233</v>
      </c>
      <c r="D49" s="2"/>
      <c r="E49" s="24">
        <f>機能要件!E54</f>
        <v>0</v>
      </c>
      <c r="F49" s="24" t="e">
        <f>VLOOKUP(機能要件!E54,Sheet1!$B$3:$D$6,3,FALSE)</f>
        <v>#N/A</v>
      </c>
      <c r="G49" s="22"/>
      <c r="H49" s="8"/>
    </row>
    <row r="50" spans="1:8" ht="37.5" x14ac:dyDescent="0.4">
      <c r="A50" s="8">
        <v>45</v>
      </c>
      <c r="B50" s="1" t="s">
        <v>16</v>
      </c>
      <c r="C50" s="1" t="s">
        <v>25</v>
      </c>
      <c r="D50" s="2" t="s">
        <v>0</v>
      </c>
      <c r="E50" s="24">
        <f>機能要件!E55</f>
        <v>0</v>
      </c>
      <c r="F50" s="24" t="e">
        <f>VLOOKUP(機能要件!E55,Sheet1!$B$3:$D$6,3,FALSE)</f>
        <v>#N/A</v>
      </c>
      <c r="G50" s="22"/>
      <c r="H50" s="8"/>
    </row>
    <row r="51" spans="1:8" ht="37.5" x14ac:dyDescent="0.4">
      <c r="A51" s="8">
        <v>46</v>
      </c>
      <c r="B51" s="1" t="s">
        <v>16</v>
      </c>
      <c r="C51" s="1" t="s">
        <v>22</v>
      </c>
      <c r="D51" s="2"/>
      <c r="E51" s="24">
        <f>機能要件!E56</f>
        <v>0</v>
      </c>
      <c r="F51" s="24" t="e">
        <f>VLOOKUP(機能要件!E56,Sheet1!$B$3:$D$6,3,FALSE)</f>
        <v>#N/A</v>
      </c>
      <c r="G51" s="22"/>
      <c r="H51" s="8"/>
    </row>
    <row r="52" spans="1:8" ht="37.5" x14ac:dyDescent="0.4">
      <c r="A52" s="8">
        <v>47</v>
      </c>
      <c r="B52" s="9" t="s">
        <v>16</v>
      </c>
      <c r="C52" s="1" t="s">
        <v>20</v>
      </c>
      <c r="D52" s="2"/>
      <c r="E52" s="24">
        <f>機能要件!E57</f>
        <v>0</v>
      </c>
      <c r="F52" s="24" t="e">
        <f>VLOOKUP(機能要件!E57,Sheet1!$B$3:$D$6,3,FALSE)</f>
        <v>#N/A</v>
      </c>
      <c r="G52" s="22"/>
      <c r="H52" s="8"/>
    </row>
    <row r="53" spans="1:8" ht="56.25" x14ac:dyDescent="0.4">
      <c r="A53" s="8">
        <v>48</v>
      </c>
      <c r="B53" s="9" t="s">
        <v>16</v>
      </c>
      <c r="C53" s="1" t="s">
        <v>17</v>
      </c>
      <c r="D53" s="2" t="s">
        <v>0</v>
      </c>
      <c r="E53" s="24">
        <f>機能要件!E58</f>
        <v>0</v>
      </c>
      <c r="F53" s="24" t="e">
        <f>VLOOKUP(機能要件!E58,Sheet1!$B$3:$D$6,3,FALSE)</f>
        <v>#N/A</v>
      </c>
      <c r="G53" s="22"/>
      <c r="H53" s="8"/>
    </row>
    <row r="54" spans="1:8" ht="19.5" x14ac:dyDescent="0.4">
      <c r="A54" s="8">
        <v>49</v>
      </c>
      <c r="B54" s="1" t="s">
        <v>16</v>
      </c>
      <c r="C54" s="1" t="s">
        <v>18</v>
      </c>
      <c r="D54" s="2" t="s">
        <v>0</v>
      </c>
      <c r="E54" s="24">
        <f>機能要件!E59</f>
        <v>0</v>
      </c>
      <c r="F54" s="24" t="e">
        <f>VLOOKUP(機能要件!E59,Sheet1!$B$3:$D$6,3,FALSE)</f>
        <v>#N/A</v>
      </c>
      <c r="G54" s="22"/>
      <c r="H54" s="8"/>
    </row>
    <row r="55" spans="1:8" ht="37.5" x14ac:dyDescent="0.4">
      <c r="A55" s="8">
        <v>50</v>
      </c>
      <c r="B55" s="14" t="s">
        <v>230</v>
      </c>
      <c r="C55" s="14" t="s">
        <v>175</v>
      </c>
      <c r="D55" s="15"/>
      <c r="E55" s="24">
        <f>機能要件!E60</f>
        <v>0</v>
      </c>
      <c r="F55" s="24" t="e">
        <f>VLOOKUP(機能要件!E60,Sheet1!$B$3:$D$6,3,FALSE)</f>
        <v>#N/A</v>
      </c>
      <c r="G55" s="22"/>
      <c r="H55" s="8"/>
    </row>
    <row r="56" spans="1:8" ht="37.5" x14ac:dyDescent="0.4">
      <c r="A56" s="8">
        <v>51</v>
      </c>
      <c r="B56" s="14" t="s">
        <v>230</v>
      </c>
      <c r="C56" s="14" t="s">
        <v>173</v>
      </c>
      <c r="D56" s="15"/>
      <c r="E56" s="24">
        <f>機能要件!E61</f>
        <v>0</v>
      </c>
      <c r="F56" s="24" t="e">
        <f>VLOOKUP(機能要件!E61,Sheet1!$B$3:$D$6,3,FALSE)</f>
        <v>#N/A</v>
      </c>
      <c r="G56" s="22"/>
      <c r="H56" s="8"/>
    </row>
    <row r="57" spans="1:8" ht="19.5" x14ac:dyDescent="0.4">
      <c r="A57" s="8">
        <v>52</v>
      </c>
      <c r="B57" s="14" t="s">
        <v>230</v>
      </c>
      <c r="C57" s="14" t="s">
        <v>172</v>
      </c>
      <c r="D57" s="15"/>
      <c r="E57" s="24">
        <f>機能要件!E62</f>
        <v>0</v>
      </c>
      <c r="F57" s="24" t="e">
        <f>VLOOKUP(機能要件!E62,Sheet1!$B$3:$D$6,3,FALSE)</f>
        <v>#N/A</v>
      </c>
      <c r="G57" s="22"/>
      <c r="H57" s="8"/>
    </row>
    <row r="58" spans="1:8" ht="37.5" x14ac:dyDescent="0.4">
      <c r="A58" s="8">
        <v>53</v>
      </c>
      <c r="B58" s="14" t="s">
        <v>230</v>
      </c>
      <c r="C58" s="14" t="s">
        <v>174</v>
      </c>
      <c r="D58" s="15"/>
      <c r="E58" s="24">
        <f>機能要件!E63</f>
        <v>0</v>
      </c>
      <c r="F58" s="24" t="e">
        <f>VLOOKUP(機能要件!E63,Sheet1!$B$3:$D$6,3,FALSE)</f>
        <v>#N/A</v>
      </c>
      <c r="G58" s="22"/>
      <c r="H58" s="8"/>
    </row>
    <row r="59" spans="1:8" ht="37.5" x14ac:dyDescent="0.4">
      <c r="A59" s="8">
        <v>54</v>
      </c>
      <c r="B59" s="1" t="s">
        <v>27</v>
      </c>
      <c r="C59" s="1" t="s">
        <v>28</v>
      </c>
      <c r="D59" s="2"/>
      <c r="E59" s="24">
        <f>機能要件!E64</f>
        <v>0</v>
      </c>
      <c r="F59" s="24" t="e">
        <f>VLOOKUP(機能要件!E64,Sheet1!$B$3:$D$6,3,FALSE)</f>
        <v>#N/A</v>
      </c>
      <c r="G59" s="22"/>
      <c r="H59" s="8"/>
    </row>
    <row r="60" spans="1:8" ht="37.5" x14ac:dyDescent="0.4">
      <c r="A60" s="8">
        <v>55</v>
      </c>
      <c r="B60" s="14" t="s">
        <v>224</v>
      </c>
      <c r="C60" s="14" t="s">
        <v>177</v>
      </c>
      <c r="D60" s="15"/>
      <c r="E60" s="24">
        <f>機能要件!E65</f>
        <v>0</v>
      </c>
      <c r="F60" s="24" t="e">
        <f>VLOOKUP(機能要件!E65,Sheet1!$B$3:$D$6,3,FALSE)</f>
        <v>#N/A</v>
      </c>
      <c r="G60" s="22"/>
      <c r="H60" s="8"/>
    </row>
    <row r="61" spans="1:8" ht="75" x14ac:dyDescent="0.4">
      <c r="A61" s="8">
        <v>56</v>
      </c>
      <c r="B61" s="14" t="s">
        <v>224</v>
      </c>
      <c r="C61" s="14" t="s">
        <v>178</v>
      </c>
      <c r="D61" s="15"/>
      <c r="E61" s="24">
        <f>機能要件!E66</f>
        <v>0</v>
      </c>
      <c r="F61" s="24" t="e">
        <f>VLOOKUP(機能要件!E66,Sheet1!$B$3:$D$6,3,FALSE)</f>
        <v>#N/A</v>
      </c>
      <c r="G61" s="22"/>
      <c r="H61" s="8"/>
    </row>
    <row r="62" spans="1:8" ht="37.5" x14ac:dyDescent="0.4">
      <c r="A62" s="8">
        <v>57</v>
      </c>
      <c r="B62" s="14" t="s">
        <v>224</v>
      </c>
      <c r="C62" s="14" t="s">
        <v>176</v>
      </c>
      <c r="D62" s="15"/>
      <c r="E62" s="24">
        <f>機能要件!E67</f>
        <v>0</v>
      </c>
      <c r="F62" s="24" t="e">
        <f>VLOOKUP(機能要件!E67,Sheet1!$B$3:$D$6,3,FALSE)</f>
        <v>#N/A</v>
      </c>
      <c r="G62" s="22"/>
      <c r="H62" s="8"/>
    </row>
    <row r="63" spans="1:8" ht="19.5" x14ac:dyDescent="0.4">
      <c r="A63" s="8">
        <v>58</v>
      </c>
      <c r="B63" s="9" t="s">
        <v>29</v>
      </c>
      <c r="C63" s="1" t="s">
        <v>168</v>
      </c>
      <c r="D63" s="2"/>
      <c r="E63" s="24">
        <f>機能要件!E68</f>
        <v>0</v>
      </c>
      <c r="F63" s="24" t="e">
        <f>VLOOKUP(機能要件!E68,Sheet1!$B$3:$D$6,3,FALSE)</f>
        <v>#N/A</v>
      </c>
      <c r="G63" s="22"/>
      <c r="H63" s="8"/>
    </row>
    <row r="64" spans="1:8" ht="56.25" x14ac:dyDescent="0.4">
      <c r="A64" s="8">
        <v>59</v>
      </c>
      <c r="B64" s="9" t="s">
        <v>29</v>
      </c>
      <c r="C64" s="1" t="s">
        <v>30</v>
      </c>
      <c r="D64" s="2"/>
      <c r="E64" s="24">
        <f>機能要件!E69</f>
        <v>0</v>
      </c>
      <c r="F64" s="24" t="e">
        <f>VLOOKUP(機能要件!E69,Sheet1!$B$3:$D$6,3,FALSE)</f>
        <v>#N/A</v>
      </c>
      <c r="G64" s="22"/>
      <c r="H64" s="8"/>
    </row>
    <row r="65" spans="1:8" ht="56.25" x14ac:dyDescent="0.4">
      <c r="A65" s="8">
        <v>60</v>
      </c>
      <c r="B65" s="9" t="s">
        <v>29</v>
      </c>
      <c r="C65" s="1" t="s">
        <v>234</v>
      </c>
      <c r="D65" s="2" t="s">
        <v>0</v>
      </c>
      <c r="E65" s="24">
        <f>機能要件!E70</f>
        <v>0</v>
      </c>
      <c r="F65" s="24" t="e">
        <f>VLOOKUP(機能要件!E70,Sheet1!$B$3:$D$6,3,FALSE)</f>
        <v>#N/A</v>
      </c>
      <c r="G65" s="22"/>
      <c r="H65" s="8"/>
    </row>
    <row r="66" spans="1:8" ht="37.5" x14ac:dyDescent="0.4">
      <c r="A66" s="8">
        <v>61</v>
      </c>
      <c r="B66" s="11" t="s">
        <v>231</v>
      </c>
      <c r="C66" s="12" t="s">
        <v>158</v>
      </c>
      <c r="D66" s="13" t="s">
        <v>0</v>
      </c>
      <c r="E66" s="24">
        <f>機能要件!E71</f>
        <v>0</v>
      </c>
      <c r="F66" s="24" t="e">
        <f>VLOOKUP(機能要件!E71,Sheet1!$B$3:$D$6,3,FALSE)</f>
        <v>#N/A</v>
      </c>
      <c r="G66" s="22"/>
      <c r="H66" s="8"/>
    </row>
    <row r="67" spans="1:8" ht="56.25" x14ac:dyDescent="0.4">
      <c r="A67" s="8">
        <v>62</v>
      </c>
      <c r="B67" s="9" t="s">
        <v>32</v>
      </c>
      <c r="C67" s="1" t="s">
        <v>47</v>
      </c>
      <c r="D67" s="2" t="s">
        <v>0</v>
      </c>
      <c r="E67" s="24">
        <f>機能要件!E72</f>
        <v>0</v>
      </c>
      <c r="F67" s="24" t="e">
        <f>VLOOKUP(機能要件!E72,Sheet1!$B$3:$D$6,3,FALSE)</f>
        <v>#N/A</v>
      </c>
      <c r="G67" s="22"/>
      <c r="H67" s="8"/>
    </row>
    <row r="68" spans="1:8" ht="19.5" x14ac:dyDescent="0.4">
      <c r="A68" s="8">
        <v>63</v>
      </c>
      <c r="B68" s="9" t="s">
        <v>32</v>
      </c>
      <c r="C68" s="1" t="s">
        <v>46</v>
      </c>
      <c r="D68" s="2" t="s">
        <v>0</v>
      </c>
      <c r="E68" s="24">
        <f>機能要件!E73</f>
        <v>0</v>
      </c>
      <c r="F68" s="24" t="e">
        <f>VLOOKUP(機能要件!E73,Sheet1!$B$3:$D$6,3,FALSE)</f>
        <v>#N/A</v>
      </c>
      <c r="G68" s="22"/>
      <c r="H68" s="8"/>
    </row>
    <row r="69" spans="1:8" ht="37.5" x14ac:dyDescent="0.4">
      <c r="A69" s="8">
        <v>64</v>
      </c>
      <c r="B69" s="9" t="s">
        <v>32</v>
      </c>
      <c r="C69" s="1" t="s">
        <v>42</v>
      </c>
      <c r="D69" s="2"/>
      <c r="E69" s="24">
        <f>機能要件!E74</f>
        <v>0</v>
      </c>
      <c r="F69" s="24" t="e">
        <f>VLOOKUP(機能要件!E74,Sheet1!$B$3:$D$6,3,FALSE)</f>
        <v>#N/A</v>
      </c>
      <c r="G69" s="22"/>
      <c r="H69" s="8"/>
    </row>
    <row r="70" spans="1:8" ht="37.5" x14ac:dyDescent="0.4">
      <c r="A70" s="8">
        <v>65</v>
      </c>
      <c r="B70" s="9" t="s">
        <v>32</v>
      </c>
      <c r="C70" s="1" t="s">
        <v>43</v>
      </c>
      <c r="D70" s="2" t="s">
        <v>0</v>
      </c>
      <c r="E70" s="24">
        <f>機能要件!E75</f>
        <v>0</v>
      </c>
      <c r="F70" s="24" t="e">
        <f>VLOOKUP(機能要件!E75,Sheet1!$B$3:$D$6,3,FALSE)</f>
        <v>#N/A</v>
      </c>
      <c r="G70" s="22"/>
      <c r="H70" s="8"/>
    </row>
    <row r="71" spans="1:8" ht="37.5" x14ac:dyDescent="0.4">
      <c r="A71" s="8">
        <v>66</v>
      </c>
      <c r="B71" s="9" t="s">
        <v>32</v>
      </c>
      <c r="C71" s="1" t="s">
        <v>40</v>
      </c>
      <c r="D71" s="2"/>
      <c r="E71" s="24">
        <f>機能要件!E76</f>
        <v>0</v>
      </c>
      <c r="F71" s="24" t="e">
        <f>VLOOKUP(機能要件!E76,Sheet1!$B$3:$D$6,3,FALSE)</f>
        <v>#N/A</v>
      </c>
      <c r="G71" s="22"/>
      <c r="H71" s="8"/>
    </row>
    <row r="72" spans="1:8" ht="19.5" x14ac:dyDescent="0.4">
      <c r="A72" s="8">
        <v>67</v>
      </c>
      <c r="B72" s="9" t="s">
        <v>32</v>
      </c>
      <c r="C72" s="1" t="s">
        <v>48</v>
      </c>
      <c r="D72" s="2"/>
      <c r="E72" s="24">
        <f>機能要件!E77</f>
        <v>0</v>
      </c>
      <c r="F72" s="24" t="e">
        <f>VLOOKUP(機能要件!E77,Sheet1!$B$3:$D$6,3,FALSE)</f>
        <v>#N/A</v>
      </c>
      <c r="G72" s="22"/>
      <c r="H72" s="8"/>
    </row>
    <row r="73" spans="1:8" ht="37.5" x14ac:dyDescent="0.4">
      <c r="A73" s="8">
        <v>68</v>
      </c>
      <c r="B73" s="9" t="s">
        <v>32</v>
      </c>
      <c r="C73" s="1" t="s">
        <v>34</v>
      </c>
      <c r="D73" s="2"/>
      <c r="E73" s="24">
        <f>機能要件!E78</f>
        <v>0</v>
      </c>
      <c r="F73" s="24" t="e">
        <f>VLOOKUP(機能要件!E78,Sheet1!$B$3:$D$6,3,FALSE)</f>
        <v>#N/A</v>
      </c>
      <c r="G73" s="22"/>
      <c r="H73" s="8"/>
    </row>
    <row r="74" spans="1:8" ht="37.5" x14ac:dyDescent="0.4">
      <c r="A74" s="8">
        <v>69</v>
      </c>
      <c r="B74" s="9" t="s">
        <v>32</v>
      </c>
      <c r="C74" s="1" t="s">
        <v>36</v>
      </c>
      <c r="D74" s="2" t="s">
        <v>0</v>
      </c>
      <c r="E74" s="24">
        <f>機能要件!E79</f>
        <v>0</v>
      </c>
      <c r="F74" s="24" t="e">
        <f>VLOOKUP(機能要件!E79,Sheet1!$B$3:$D$6,3,FALSE)</f>
        <v>#N/A</v>
      </c>
      <c r="G74" s="22"/>
      <c r="H74" s="8"/>
    </row>
    <row r="75" spans="1:8" ht="37.5" x14ac:dyDescent="0.4">
      <c r="A75" s="8">
        <v>70</v>
      </c>
      <c r="B75" s="9" t="s">
        <v>32</v>
      </c>
      <c r="C75" s="1" t="s">
        <v>50</v>
      </c>
      <c r="D75" s="2"/>
      <c r="E75" s="24">
        <f>機能要件!E80</f>
        <v>0</v>
      </c>
      <c r="F75" s="24" t="e">
        <f>VLOOKUP(機能要件!E80,Sheet1!$B$3:$D$6,3,FALSE)</f>
        <v>#N/A</v>
      </c>
      <c r="G75" s="22"/>
      <c r="H75" s="8"/>
    </row>
    <row r="76" spans="1:8" ht="19.5" x14ac:dyDescent="0.4">
      <c r="A76" s="8">
        <v>71</v>
      </c>
      <c r="B76" s="9" t="s">
        <v>32</v>
      </c>
      <c r="C76" s="1" t="s">
        <v>41</v>
      </c>
      <c r="D76" s="2"/>
      <c r="E76" s="24">
        <f>機能要件!E81</f>
        <v>0</v>
      </c>
      <c r="F76" s="24" t="e">
        <f>VLOOKUP(機能要件!E81,Sheet1!$B$3:$D$6,3,FALSE)</f>
        <v>#N/A</v>
      </c>
      <c r="G76" s="22"/>
      <c r="H76" s="8"/>
    </row>
    <row r="77" spans="1:8" ht="37.5" x14ac:dyDescent="0.4">
      <c r="A77" s="8">
        <v>72</v>
      </c>
      <c r="B77" s="9" t="s">
        <v>32</v>
      </c>
      <c r="C77" s="1" t="s">
        <v>35</v>
      </c>
      <c r="D77" s="2" t="s">
        <v>0</v>
      </c>
      <c r="E77" s="24">
        <f>機能要件!E82</f>
        <v>0</v>
      </c>
      <c r="F77" s="24" t="e">
        <f>VLOOKUP(機能要件!E82,Sheet1!$B$3:$D$6,3,FALSE)</f>
        <v>#N/A</v>
      </c>
      <c r="G77" s="22"/>
      <c r="H77" s="8"/>
    </row>
    <row r="78" spans="1:8" ht="37.5" x14ac:dyDescent="0.4">
      <c r="A78" s="8">
        <v>73</v>
      </c>
      <c r="B78" s="9" t="s">
        <v>32</v>
      </c>
      <c r="C78" s="1" t="s">
        <v>39</v>
      </c>
      <c r="D78" s="2" t="s">
        <v>0</v>
      </c>
      <c r="E78" s="24">
        <f>機能要件!E83</f>
        <v>0</v>
      </c>
      <c r="F78" s="24" t="e">
        <f>VLOOKUP(機能要件!E83,Sheet1!$B$3:$D$6,3,FALSE)</f>
        <v>#N/A</v>
      </c>
      <c r="G78" s="22"/>
      <c r="H78" s="8"/>
    </row>
    <row r="79" spans="1:8" ht="19.5" x14ac:dyDescent="0.4">
      <c r="A79" s="8">
        <v>74</v>
      </c>
      <c r="B79" s="9" t="s">
        <v>32</v>
      </c>
      <c r="C79" s="1" t="s">
        <v>49</v>
      </c>
      <c r="D79" s="2" t="s">
        <v>0</v>
      </c>
      <c r="E79" s="24">
        <f>機能要件!E84</f>
        <v>0</v>
      </c>
      <c r="F79" s="24" t="e">
        <f>VLOOKUP(機能要件!E84,Sheet1!$B$3:$D$6,3,FALSE)</f>
        <v>#N/A</v>
      </c>
      <c r="G79" s="22"/>
      <c r="H79" s="8"/>
    </row>
    <row r="80" spans="1:8" ht="37.5" x14ac:dyDescent="0.4">
      <c r="A80" s="8">
        <v>75</v>
      </c>
      <c r="B80" s="9" t="s">
        <v>32</v>
      </c>
      <c r="C80" s="1" t="s">
        <v>45</v>
      </c>
      <c r="D80" s="2" t="s">
        <v>0</v>
      </c>
      <c r="E80" s="24">
        <f>機能要件!E85</f>
        <v>0</v>
      </c>
      <c r="F80" s="24" t="e">
        <f>VLOOKUP(機能要件!E85,Sheet1!$B$3:$D$6,3,FALSE)</f>
        <v>#N/A</v>
      </c>
      <c r="G80" s="22"/>
      <c r="H80" s="8"/>
    </row>
    <row r="81" spans="1:8" ht="37.5" x14ac:dyDescent="0.4">
      <c r="A81" s="8">
        <v>76</v>
      </c>
      <c r="B81" s="9" t="s">
        <v>32</v>
      </c>
      <c r="C81" s="1" t="s">
        <v>37</v>
      </c>
      <c r="D81" s="2"/>
      <c r="E81" s="24">
        <f>機能要件!E86</f>
        <v>0</v>
      </c>
      <c r="F81" s="24" t="e">
        <f>VLOOKUP(機能要件!E86,Sheet1!$B$3:$D$6,3,FALSE)</f>
        <v>#N/A</v>
      </c>
      <c r="G81" s="22"/>
      <c r="H81" s="8"/>
    </row>
    <row r="82" spans="1:8" ht="37.5" x14ac:dyDescent="0.4">
      <c r="A82" s="8">
        <v>77</v>
      </c>
      <c r="B82" s="9" t="s">
        <v>32</v>
      </c>
      <c r="C82" s="1" t="s">
        <v>38</v>
      </c>
      <c r="D82" s="2" t="s">
        <v>0</v>
      </c>
      <c r="E82" s="24">
        <f>機能要件!E87</f>
        <v>0</v>
      </c>
      <c r="F82" s="24" t="e">
        <f>VLOOKUP(機能要件!E87,Sheet1!$B$3:$D$6,3,FALSE)</f>
        <v>#N/A</v>
      </c>
      <c r="G82" s="22"/>
      <c r="H82" s="8"/>
    </row>
    <row r="83" spans="1:8" ht="19.5" x14ac:dyDescent="0.4">
      <c r="A83" s="8">
        <v>78</v>
      </c>
      <c r="B83" s="9" t="s">
        <v>32</v>
      </c>
      <c r="C83" s="1" t="s">
        <v>53</v>
      </c>
      <c r="D83" s="2"/>
      <c r="E83" s="24">
        <f>機能要件!E88</f>
        <v>0</v>
      </c>
      <c r="F83" s="24" t="e">
        <f>VLOOKUP(機能要件!E88,Sheet1!$B$3:$D$6,3,FALSE)</f>
        <v>#N/A</v>
      </c>
      <c r="G83" s="22"/>
      <c r="H83" s="8"/>
    </row>
    <row r="84" spans="1:8" ht="19.5" x14ac:dyDescent="0.4">
      <c r="A84" s="8">
        <v>79</v>
      </c>
      <c r="B84" s="9" t="s">
        <v>32</v>
      </c>
      <c r="C84" s="1" t="s">
        <v>52</v>
      </c>
      <c r="D84" s="2"/>
      <c r="E84" s="24">
        <f>機能要件!E89</f>
        <v>0</v>
      </c>
      <c r="F84" s="24" t="e">
        <f>VLOOKUP(機能要件!E89,Sheet1!$B$3:$D$6,3,FALSE)</f>
        <v>#N/A</v>
      </c>
      <c r="G84" s="22"/>
      <c r="H84" s="8"/>
    </row>
    <row r="85" spans="1:8" ht="19.5" x14ac:dyDescent="0.4">
      <c r="A85" s="8">
        <v>80</v>
      </c>
      <c r="B85" s="9" t="s">
        <v>32</v>
      </c>
      <c r="C85" s="1" t="s">
        <v>44</v>
      </c>
      <c r="D85" s="2"/>
      <c r="E85" s="24">
        <f>機能要件!E90</f>
        <v>0</v>
      </c>
      <c r="F85" s="24" t="e">
        <f>VLOOKUP(機能要件!E90,Sheet1!$B$3:$D$6,3,FALSE)</f>
        <v>#N/A</v>
      </c>
      <c r="G85" s="22"/>
      <c r="H85" s="8"/>
    </row>
    <row r="86" spans="1:8" ht="19.5" x14ac:dyDescent="0.4">
      <c r="A86" s="8">
        <v>81</v>
      </c>
      <c r="B86" s="9" t="s">
        <v>32</v>
      </c>
      <c r="C86" s="1" t="s">
        <v>51</v>
      </c>
      <c r="D86" s="2" t="s">
        <v>0</v>
      </c>
      <c r="E86" s="24">
        <f>機能要件!E91</f>
        <v>0</v>
      </c>
      <c r="F86" s="24" t="e">
        <f>VLOOKUP(機能要件!E91,Sheet1!$B$3:$D$6,3,FALSE)</f>
        <v>#N/A</v>
      </c>
      <c r="G86" s="22"/>
      <c r="H86" s="8"/>
    </row>
    <row r="87" spans="1:8" ht="56.25" x14ac:dyDescent="0.4">
      <c r="A87" s="8">
        <v>82</v>
      </c>
      <c r="B87" s="9" t="s">
        <v>32</v>
      </c>
      <c r="C87" s="1" t="s">
        <v>33</v>
      </c>
      <c r="D87" s="2" t="s">
        <v>0</v>
      </c>
      <c r="E87" s="24">
        <f>機能要件!E92</f>
        <v>0</v>
      </c>
      <c r="F87" s="24" t="e">
        <f>VLOOKUP(機能要件!E92,Sheet1!$B$3:$D$6,3,FALSE)</f>
        <v>#N/A</v>
      </c>
      <c r="G87" s="22"/>
      <c r="H87" s="8"/>
    </row>
    <row r="88" spans="1:8" ht="37.5" x14ac:dyDescent="0.4">
      <c r="A88" s="8">
        <v>83</v>
      </c>
      <c r="B88" s="14" t="s">
        <v>225</v>
      </c>
      <c r="C88" s="14" t="s">
        <v>180</v>
      </c>
      <c r="D88" s="15"/>
      <c r="E88" s="24">
        <f>機能要件!E93</f>
        <v>0</v>
      </c>
      <c r="F88" s="24" t="e">
        <f>VLOOKUP(機能要件!E93,Sheet1!$B$3:$D$6,3,FALSE)</f>
        <v>#N/A</v>
      </c>
      <c r="G88" s="22"/>
      <c r="H88" s="8"/>
    </row>
    <row r="89" spans="1:8" ht="37.5" x14ac:dyDescent="0.4">
      <c r="A89" s="8">
        <v>84</v>
      </c>
      <c r="B89" s="14" t="s">
        <v>225</v>
      </c>
      <c r="C89" s="14" t="s">
        <v>179</v>
      </c>
      <c r="D89" s="15"/>
      <c r="E89" s="24">
        <f>機能要件!E94</f>
        <v>0</v>
      </c>
      <c r="F89" s="24" t="e">
        <f>VLOOKUP(機能要件!E94,Sheet1!$B$3:$D$6,3,FALSE)</f>
        <v>#N/A</v>
      </c>
      <c r="G89" s="22"/>
      <c r="H89" s="8"/>
    </row>
    <row r="90" spans="1:8" ht="19.5" x14ac:dyDescent="0.4">
      <c r="A90" s="8">
        <v>85</v>
      </c>
      <c r="B90" s="14" t="s">
        <v>225</v>
      </c>
      <c r="C90" s="12" t="s">
        <v>160</v>
      </c>
      <c r="D90" s="13" t="s">
        <v>208</v>
      </c>
      <c r="E90" s="24">
        <f>機能要件!E95</f>
        <v>0</v>
      </c>
      <c r="F90" s="24" t="e">
        <f>VLOOKUP(機能要件!E95,Sheet1!$B$3:$D$6,3,FALSE)</f>
        <v>#N/A</v>
      </c>
      <c r="G90" s="22"/>
      <c r="H90" s="8"/>
    </row>
    <row r="91" spans="1:8" ht="19.5" x14ac:dyDescent="0.4">
      <c r="A91" s="8">
        <v>86</v>
      </c>
      <c r="B91" s="14" t="s">
        <v>225</v>
      </c>
      <c r="C91" s="12" t="s">
        <v>161</v>
      </c>
      <c r="D91" s="13"/>
      <c r="E91" s="24">
        <f>機能要件!E96</f>
        <v>0</v>
      </c>
      <c r="F91" s="24" t="e">
        <f>VLOOKUP(機能要件!E96,Sheet1!$B$3:$D$6,3,FALSE)</f>
        <v>#N/A</v>
      </c>
      <c r="G91" s="22"/>
      <c r="H91" s="8"/>
    </row>
    <row r="92" spans="1:8" ht="37.5" x14ac:dyDescent="0.4">
      <c r="A92" s="8">
        <v>87</v>
      </c>
      <c r="B92" s="14" t="s">
        <v>225</v>
      </c>
      <c r="C92" s="12" t="s">
        <v>159</v>
      </c>
      <c r="D92" s="13"/>
      <c r="E92" s="24">
        <f>機能要件!E97</f>
        <v>0</v>
      </c>
      <c r="F92" s="24" t="e">
        <f>VLOOKUP(機能要件!E97,Sheet1!$B$3:$D$6,3,FALSE)</f>
        <v>#N/A</v>
      </c>
      <c r="G92" s="22"/>
      <c r="H92" s="8"/>
    </row>
    <row r="93" spans="1:8" ht="37.5" x14ac:dyDescent="0.4">
      <c r="A93" s="8">
        <v>88</v>
      </c>
      <c r="B93" s="9" t="s">
        <v>58</v>
      </c>
      <c r="C93" s="1" t="s">
        <v>195</v>
      </c>
      <c r="D93" s="2" t="s">
        <v>0</v>
      </c>
      <c r="E93" s="24">
        <f>機能要件!E98</f>
        <v>0</v>
      </c>
      <c r="F93" s="24" t="e">
        <f>VLOOKUP(機能要件!E98,Sheet1!$B$3:$D$6,3,FALSE)</f>
        <v>#N/A</v>
      </c>
      <c r="G93" s="22"/>
      <c r="H93" s="8"/>
    </row>
    <row r="94" spans="1:8" ht="19.5" x14ac:dyDescent="0.4">
      <c r="A94" s="8">
        <v>89</v>
      </c>
      <c r="B94" s="9" t="s">
        <v>58</v>
      </c>
      <c r="C94" s="1" t="s">
        <v>68</v>
      </c>
      <c r="D94" s="2" t="s">
        <v>0</v>
      </c>
      <c r="E94" s="24">
        <f>機能要件!E99</f>
        <v>0</v>
      </c>
      <c r="F94" s="24" t="e">
        <f>VLOOKUP(機能要件!E99,Sheet1!$B$3:$D$6,3,FALSE)</f>
        <v>#N/A</v>
      </c>
      <c r="G94" s="22"/>
      <c r="H94" s="8"/>
    </row>
    <row r="95" spans="1:8" ht="37.5" x14ac:dyDescent="0.4">
      <c r="A95" s="8">
        <v>90</v>
      </c>
      <c r="B95" s="9" t="s">
        <v>58</v>
      </c>
      <c r="C95" s="1" t="s">
        <v>196</v>
      </c>
      <c r="D95" s="2" t="s">
        <v>0</v>
      </c>
      <c r="E95" s="24">
        <f>機能要件!E100</f>
        <v>0</v>
      </c>
      <c r="F95" s="24" t="e">
        <f>VLOOKUP(機能要件!E100,Sheet1!$B$3:$D$6,3,FALSE)</f>
        <v>#N/A</v>
      </c>
      <c r="G95" s="22"/>
      <c r="H95" s="8"/>
    </row>
    <row r="96" spans="1:8" ht="37.5" x14ac:dyDescent="0.4">
      <c r="A96" s="8">
        <v>91</v>
      </c>
      <c r="B96" s="9" t="s">
        <v>58</v>
      </c>
      <c r="C96" s="1" t="s">
        <v>71</v>
      </c>
      <c r="D96" s="2" t="s">
        <v>0</v>
      </c>
      <c r="E96" s="24">
        <f>機能要件!E101</f>
        <v>0</v>
      </c>
      <c r="F96" s="24" t="e">
        <f>VLOOKUP(機能要件!E101,Sheet1!$B$3:$D$6,3,FALSE)</f>
        <v>#N/A</v>
      </c>
      <c r="G96" s="22"/>
      <c r="H96" s="8"/>
    </row>
    <row r="97" spans="1:8" ht="37.5" x14ac:dyDescent="0.4">
      <c r="A97" s="8">
        <v>92</v>
      </c>
      <c r="B97" s="9" t="s">
        <v>58</v>
      </c>
      <c r="C97" s="1" t="s">
        <v>59</v>
      </c>
      <c r="D97" s="2" t="s">
        <v>0</v>
      </c>
      <c r="E97" s="24">
        <f>機能要件!E102</f>
        <v>0</v>
      </c>
      <c r="F97" s="24" t="e">
        <f>VLOOKUP(機能要件!E102,Sheet1!$B$3:$D$6,3,FALSE)</f>
        <v>#N/A</v>
      </c>
      <c r="G97" s="22"/>
      <c r="H97" s="8"/>
    </row>
    <row r="98" spans="1:8" ht="19.5" x14ac:dyDescent="0.4">
      <c r="A98" s="8">
        <v>93</v>
      </c>
      <c r="B98" s="9" t="s">
        <v>58</v>
      </c>
      <c r="C98" s="1" t="s">
        <v>70</v>
      </c>
      <c r="D98" s="2"/>
      <c r="E98" s="24">
        <f>機能要件!E103</f>
        <v>0</v>
      </c>
      <c r="F98" s="24" t="e">
        <f>VLOOKUP(機能要件!E103,Sheet1!$B$3:$D$6,3,FALSE)</f>
        <v>#N/A</v>
      </c>
      <c r="G98" s="22"/>
      <c r="H98" s="8"/>
    </row>
    <row r="99" spans="1:8" ht="56.25" x14ac:dyDescent="0.4">
      <c r="A99" s="8">
        <v>94</v>
      </c>
      <c r="B99" s="9" t="s">
        <v>58</v>
      </c>
      <c r="C99" s="1" t="s">
        <v>72</v>
      </c>
      <c r="D99" s="2" t="s">
        <v>0</v>
      </c>
      <c r="E99" s="24">
        <f>機能要件!E104</f>
        <v>0</v>
      </c>
      <c r="F99" s="24" t="e">
        <f>VLOOKUP(機能要件!E104,Sheet1!$B$3:$D$6,3,FALSE)</f>
        <v>#N/A</v>
      </c>
      <c r="G99" s="22"/>
      <c r="H99" s="8"/>
    </row>
    <row r="100" spans="1:8" ht="37.5" x14ac:dyDescent="0.4">
      <c r="A100" s="8">
        <v>95</v>
      </c>
      <c r="B100" s="9" t="s">
        <v>58</v>
      </c>
      <c r="C100" s="1" t="s">
        <v>65</v>
      </c>
      <c r="D100" s="2"/>
      <c r="E100" s="24">
        <f>機能要件!E105</f>
        <v>0</v>
      </c>
      <c r="F100" s="24" t="e">
        <f>VLOOKUP(機能要件!E105,Sheet1!$B$3:$D$6,3,FALSE)</f>
        <v>#N/A</v>
      </c>
      <c r="G100" s="22"/>
      <c r="H100" s="8"/>
    </row>
    <row r="101" spans="1:8" ht="37.5" x14ac:dyDescent="0.4">
      <c r="A101" s="8">
        <v>96</v>
      </c>
      <c r="B101" s="9" t="s">
        <v>58</v>
      </c>
      <c r="C101" s="1" t="s">
        <v>67</v>
      </c>
      <c r="D101" s="2"/>
      <c r="E101" s="24">
        <f>機能要件!E106</f>
        <v>0</v>
      </c>
      <c r="F101" s="24" t="e">
        <f>VLOOKUP(機能要件!E106,Sheet1!$B$3:$D$6,3,FALSE)</f>
        <v>#N/A</v>
      </c>
      <c r="G101" s="22"/>
      <c r="H101" s="8"/>
    </row>
    <row r="102" spans="1:8" ht="19.5" x14ac:dyDescent="0.4">
      <c r="A102" s="8">
        <v>97</v>
      </c>
      <c r="B102" s="9" t="s">
        <v>58</v>
      </c>
      <c r="C102" s="1" t="s">
        <v>69</v>
      </c>
      <c r="D102" s="2"/>
      <c r="E102" s="24">
        <f>機能要件!E107</f>
        <v>0</v>
      </c>
      <c r="F102" s="24" t="e">
        <f>VLOOKUP(機能要件!E107,Sheet1!$B$3:$D$6,3,FALSE)</f>
        <v>#N/A</v>
      </c>
      <c r="G102" s="22"/>
      <c r="H102" s="8"/>
    </row>
    <row r="103" spans="1:8" ht="37.5" x14ac:dyDescent="0.4">
      <c r="A103" s="8">
        <v>98</v>
      </c>
      <c r="B103" s="9" t="s">
        <v>58</v>
      </c>
      <c r="C103" s="1" t="s">
        <v>64</v>
      </c>
      <c r="D103" s="2" t="s">
        <v>0</v>
      </c>
      <c r="E103" s="24">
        <f>機能要件!E108</f>
        <v>0</v>
      </c>
      <c r="F103" s="24" t="e">
        <f>VLOOKUP(機能要件!E108,Sheet1!$B$3:$D$6,3,FALSE)</f>
        <v>#N/A</v>
      </c>
      <c r="G103" s="22"/>
      <c r="H103" s="8"/>
    </row>
    <row r="104" spans="1:8" ht="19.5" x14ac:dyDescent="0.4">
      <c r="A104" s="8">
        <v>99</v>
      </c>
      <c r="B104" s="9" t="s">
        <v>58</v>
      </c>
      <c r="C104" s="1" t="s">
        <v>62</v>
      </c>
      <c r="D104" s="2" t="s">
        <v>0</v>
      </c>
      <c r="E104" s="24">
        <f>機能要件!E109</f>
        <v>0</v>
      </c>
      <c r="F104" s="24" t="e">
        <f>VLOOKUP(機能要件!E109,Sheet1!$B$3:$D$6,3,FALSE)</f>
        <v>#N/A</v>
      </c>
      <c r="G104" s="22"/>
      <c r="H104" s="8"/>
    </row>
    <row r="105" spans="1:8" ht="37.5" x14ac:dyDescent="0.4">
      <c r="A105" s="8">
        <v>100</v>
      </c>
      <c r="B105" s="9" t="s">
        <v>58</v>
      </c>
      <c r="C105" s="1" t="s">
        <v>60</v>
      </c>
      <c r="D105" s="2" t="s">
        <v>0</v>
      </c>
      <c r="E105" s="24">
        <f>機能要件!E110</f>
        <v>0</v>
      </c>
      <c r="F105" s="24" t="e">
        <f>VLOOKUP(機能要件!E110,Sheet1!$B$3:$D$6,3,FALSE)</f>
        <v>#N/A</v>
      </c>
      <c r="G105" s="22"/>
      <c r="H105" s="8"/>
    </row>
    <row r="106" spans="1:8" ht="19.5" x14ac:dyDescent="0.4">
      <c r="A106" s="8">
        <v>101</v>
      </c>
      <c r="B106" s="9" t="s">
        <v>58</v>
      </c>
      <c r="C106" s="1" t="s">
        <v>63</v>
      </c>
      <c r="D106" s="2" t="s">
        <v>0</v>
      </c>
      <c r="E106" s="24">
        <f>機能要件!E111</f>
        <v>0</v>
      </c>
      <c r="F106" s="24" t="e">
        <f>VLOOKUP(機能要件!E111,Sheet1!$B$3:$D$6,3,FALSE)</f>
        <v>#N/A</v>
      </c>
      <c r="G106" s="22"/>
      <c r="H106" s="8"/>
    </row>
    <row r="107" spans="1:8" ht="19.5" x14ac:dyDescent="0.4">
      <c r="A107" s="8">
        <v>102</v>
      </c>
      <c r="B107" s="9" t="s">
        <v>58</v>
      </c>
      <c r="C107" s="1" t="s">
        <v>61</v>
      </c>
      <c r="D107" s="13" t="s">
        <v>208</v>
      </c>
      <c r="E107" s="24">
        <f>機能要件!E112</f>
        <v>0</v>
      </c>
      <c r="F107" s="24" t="e">
        <f>VLOOKUP(機能要件!E112,Sheet1!$B$3:$D$6,3,FALSE)</f>
        <v>#N/A</v>
      </c>
      <c r="G107" s="22"/>
      <c r="H107" s="8"/>
    </row>
    <row r="108" spans="1:8" ht="37.5" x14ac:dyDescent="0.4">
      <c r="A108" s="8">
        <v>103</v>
      </c>
      <c r="B108" s="9" t="s">
        <v>58</v>
      </c>
      <c r="C108" s="1" t="s">
        <v>66</v>
      </c>
      <c r="D108" s="2" t="s">
        <v>0</v>
      </c>
      <c r="E108" s="24">
        <f>機能要件!E113</f>
        <v>0</v>
      </c>
      <c r="F108" s="24" t="e">
        <f>VLOOKUP(機能要件!E113,Sheet1!$B$3:$D$6,3,FALSE)</f>
        <v>#N/A</v>
      </c>
      <c r="G108" s="22"/>
      <c r="H108" s="8"/>
    </row>
    <row r="109" spans="1:8" ht="56.25" x14ac:dyDescent="0.4">
      <c r="A109" s="8">
        <v>104</v>
      </c>
      <c r="B109" s="9" t="s">
        <v>58</v>
      </c>
      <c r="C109" s="1" t="s">
        <v>197</v>
      </c>
      <c r="D109" s="2" t="s">
        <v>208</v>
      </c>
      <c r="E109" s="24">
        <f>機能要件!E114</f>
        <v>0</v>
      </c>
      <c r="F109" s="24" t="e">
        <f>VLOOKUP(機能要件!E114,Sheet1!$B$3:$D$6,3,FALSE)</f>
        <v>#N/A</v>
      </c>
      <c r="G109" s="22"/>
      <c r="H109" s="8"/>
    </row>
    <row r="110" spans="1:8" ht="19.5" x14ac:dyDescent="0.4">
      <c r="A110" s="8">
        <v>105</v>
      </c>
      <c r="B110" s="14" t="s">
        <v>229</v>
      </c>
      <c r="C110" s="14" t="s">
        <v>182</v>
      </c>
      <c r="D110" s="15"/>
      <c r="E110" s="24">
        <f>機能要件!E115</f>
        <v>0</v>
      </c>
      <c r="F110" s="24" t="e">
        <f>VLOOKUP(機能要件!E115,Sheet1!$B$3:$D$6,3,FALSE)</f>
        <v>#N/A</v>
      </c>
      <c r="G110" s="22"/>
      <c r="H110" s="8"/>
    </row>
    <row r="111" spans="1:8" ht="19.5" x14ac:dyDescent="0.4">
      <c r="A111" s="8">
        <v>106</v>
      </c>
      <c r="B111" s="14" t="s">
        <v>229</v>
      </c>
      <c r="C111" s="14" t="s">
        <v>181</v>
      </c>
      <c r="D111" s="15"/>
      <c r="E111" s="24">
        <f>機能要件!E116</f>
        <v>0</v>
      </c>
      <c r="F111" s="24" t="e">
        <f>VLOOKUP(機能要件!E116,Sheet1!$B$3:$D$6,3,FALSE)</f>
        <v>#N/A</v>
      </c>
      <c r="G111" s="22"/>
      <c r="H111" s="8"/>
    </row>
    <row r="112" spans="1:8" ht="19.5" x14ac:dyDescent="0.4">
      <c r="A112" s="8">
        <v>107</v>
      </c>
      <c r="B112" s="9" t="s">
        <v>54</v>
      </c>
      <c r="C112" s="1" t="s">
        <v>55</v>
      </c>
      <c r="D112" s="2"/>
      <c r="E112" s="24">
        <f>機能要件!E117</f>
        <v>0</v>
      </c>
      <c r="F112" s="24" t="e">
        <f>VLOOKUP(機能要件!E117,Sheet1!$B$3:$D$6,3,FALSE)</f>
        <v>#N/A</v>
      </c>
      <c r="G112" s="22"/>
      <c r="H112" s="8"/>
    </row>
    <row r="113" spans="1:8" ht="19.5" x14ac:dyDescent="0.4">
      <c r="A113" s="8">
        <v>108</v>
      </c>
      <c r="B113" s="9" t="s">
        <v>54</v>
      </c>
      <c r="C113" s="1" t="s">
        <v>56</v>
      </c>
      <c r="D113" s="2" t="s">
        <v>0</v>
      </c>
      <c r="E113" s="24">
        <f>機能要件!E118</f>
        <v>0</v>
      </c>
      <c r="F113" s="24" t="e">
        <f>VLOOKUP(機能要件!E118,Sheet1!$B$3:$D$6,3,FALSE)</f>
        <v>#N/A</v>
      </c>
      <c r="G113" s="22"/>
      <c r="H113" s="8"/>
    </row>
    <row r="114" spans="1:8" ht="19.5" x14ac:dyDescent="0.4">
      <c r="A114" s="8">
        <v>109</v>
      </c>
      <c r="B114" s="9" t="s">
        <v>54</v>
      </c>
      <c r="C114" s="1" t="s">
        <v>57</v>
      </c>
      <c r="D114" s="2"/>
      <c r="E114" s="24">
        <f>機能要件!E119</f>
        <v>0</v>
      </c>
      <c r="F114" s="24" t="e">
        <f>VLOOKUP(機能要件!E119,Sheet1!$B$3:$D$6,3,FALSE)</f>
        <v>#N/A</v>
      </c>
      <c r="G114" s="22"/>
      <c r="H114" s="8"/>
    </row>
    <row r="115" spans="1:8" ht="37.5" x14ac:dyDescent="0.4">
      <c r="A115" s="8">
        <v>110</v>
      </c>
      <c r="B115" s="1" t="s">
        <v>96</v>
      </c>
      <c r="C115" s="1" t="s">
        <v>97</v>
      </c>
      <c r="D115" s="2" t="s">
        <v>0</v>
      </c>
      <c r="E115" s="24">
        <f>機能要件!E120</f>
        <v>0</v>
      </c>
      <c r="F115" s="24" t="e">
        <f>VLOOKUP(機能要件!E120,Sheet1!$B$3:$D$6,3,FALSE)</f>
        <v>#N/A</v>
      </c>
      <c r="G115" s="22"/>
      <c r="H115" s="8"/>
    </row>
    <row r="116" spans="1:8" ht="37.5" x14ac:dyDescent="0.4">
      <c r="A116" s="8">
        <v>111</v>
      </c>
      <c r="B116" s="1" t="s">
        <v>96</v>
      </c>
      <c r="C116" s="1" t="s">
        <v>98</v>
      </c>
      <c r="D116" s="2"/>
      <c r="E116" s="24">
        <f>機能要件!E121</f>
        <v>0</v>
      </c>
      <c r="F116" s="24" t="e">
        <f>VLOOKUP(機能要件!E121,Sheet1!$B$3:$D$6,3,FALSE)</f>
        <v>#N/A</v>
      </c>
      <c r="G116" s="22"/>
      <c r="H116" s="8"/>
    </row>
    <row r="117" spans="1:8" ht="37.5" x14ac:dyDescent="0.4">
      <c r="A117" s="8">
        <v>112</v>
      </c>
      <c r="B117" s="1" t="s">
        <v>96</v>
      </c>
      <c r="C117" s="1" t="s">
        <v>100</v>
      </c>
      <c r="D117" s="2" t="s">
        <v>0</v>
      </c>
      <c r="E117" s="24">
        <f>機能要件!E122</f>
        <v>0</v>
      </c>
      <c r="F117" s="24" t="e">
        <f>VLOOKUP(機能要件!E122,Sheet1!$B$3:$D$6,3,FALSE)</f>
        <v>#N/A</v>
      </c>
      <c r="G117" s="22"/>
      <c r="H117" s="8"/>
    </row>
    <row r="118" spans="1:8" ht="37.5" x14ac:dyDescent="0.4">
      <c r="A118" s="8">
        <v>113</v>
      </c>
      <c r="B118" s="1" t="s">
        <v>96</v>
      </c>
      <c r="C118" s="1" t="s">
        <v>101</v>
      </c>
      <c r="D118" s="2" t="s">
        <v>0</v>
      </c>
      <c r="E118" s="24">
        <f>機能要件!E123</f>
        <v>0</v>
      </c>
      <c r="F118" s="24" t="e">
        <f>VLOOKUP(機能要件!E123,Sheet1!$B$3:$D$6,3,FALSE)</f>
        <v>#N/A</v>
      </c>
      <c r="G118" s="22"/>
      <c r="H118" s="8"/>
    </row>
    <row r="119" spans="1:8" ht="19.5" x14ac:dyDescent="0.4">
      <c r="A119" s="8">
        <v>114</v>
      </c>
      <c r="B119" s="1" t="s">
        <v>96</v>
      </c>
      <c r="C119" s="1" t="s">
        <v>99</v>
      </c>
      <c r="D119" s="2" t="s">
        <v>0</v>
      </c>
      <c r="E119" s="24">
        <f>機能要件!E124</f>
        <v>0</v>
      </c>
      <c r="F119" s="24" t="e">
        <f>VLOOKUP(機能要件!E124,Sheet1!$B$3:$D$6,3,FALSE)</f>
        <v>#N/A</v>
      </c>
      <c r="G119" s="22"/>
      <c r="H119" s="8"/>
    </row>
    <row r="120" spans="1:8" ht="19.5" x14ac:dyDescent="0.4">
      <c r="A120" s="8">
        <v>115</v>
      </c>
      <c r="B120" s="1" t="s">
        <v>96</v>
      </c>
      <c r="C120" s="1" t="s">
        <v>103</v>
      </c>
      <c r="D120" s="2" t="s">
        <v>0</v>
      </c>
      <c r="E120" s="24">
        <f>機能要件!E125</f>
        <v>0</v>
      </c>
      <c r="F120" s="24" t="e">
        <f>VLOOKUP(機能要件!E125,Sheet1!$B$3:$D$6,3,FALSE)</f>
        <v>#N/A</v>
      </c>
      <c r="G120" s="22"/>
      <c r="H120" s="8"/>
    </row>
    <row r="121" spans="1:8" ht="19.5" x14ac:dyDescent="0.4">
      <c r="A121" s="8">
        <v>116</v>
      </c>
      <c r="B121" s="1" t="s">
        <v>96</v>
      </c>
      <c r="C121" s="1" t="s">
        <v>102</v>
      </c>
      <c r="D121" s="2" t="s">
        <v>0</v>
      </c>
      <c r="E121" s="24">
        <f>機能要件!E126</f>
        <v>0</v>
      </c>
      <c r="F121" s="24" t="e">
        <f>VLOOKUP(機能要件!E126,Sheet1!$B$3:$D$6,3,FALSE)</f>
        <v>#N/A</v>
      </c>
      <c r="G121" s="22"/>
      <c r="H121" s="8"/>
    </row>
    <row r="122" spans="1:8" ht="19.5" x14ac:dyDescent="0.4">
      <c r="A122" s="8">
        <v>117</v>
      </c>
      <c r="B122" s="9" t="s">
        <v>73</v>
      </c>
      <c r="C122" s="1" t="s">
        <v>75</v>
      </c>
      <c r="D122" s="2" t="s">
        <v>0</v>
      </c>
      <c r="E122" s="24">
        <f>機能要件!E127</f>
        <v>0</v>
      </c>
      <c r="F122" s="24" t="e">
        <f>VLOOKUP(機能要件!E127,Sheet1!$B$3:$D$6,3,FALSE)</f>
        <v>#N/A</v>
      </c>
      <c r="G122" s="22"/>
      <c r="H122" s="8"/>
    </row>
    <row r="123" spans="1:8" ht="37.5" x14ac:dyDescent="0.4">
      <c r="A123" s="8">
        <v>118</v>
      </c>
      <c r="B123" s="9" t="s">
        <v>73</v>
      </c>
      <c r="C123" s="1" t="s">
        <v>80</v>
      </c>
      <c r="D123" s="2"/>
      <c r="E123" s="24">
        <f>機能要件!E128</f>
        <v>0</v>
      </c>
      <c r="F123" s="24" t="e">
        <f>VLOOKUP(機能要件!E128,Sheet1!$B$3:$D$6,3,FALSE)</f>
        <v>#N/A</v>
      </c>
      <c r="G123" s="22"/>
      <c r="H123" s="8"/>
    </row>
    <row r="124" spans="1:8" ht="37.5" x14ac:dyDescent="0.4">
      <c r="A124" s="8">
        <v>119</v>
      </c>
      <c r="B124" s="9" t="s">
        <v>73</v>
      </c>
      <c r="C124" s="1" t="s">
        <v>77</v>
      </c>
      <c r="D124" s="2"/>
      <c r="E124" s="24">
        <f>機能要件!E129</f>
        <v>0</v>
      </c>
      <c r="F124" s="24" t="e">
        <f>VLOOKUP(機能要件!E129,Sheet1!$B$3:$D$6,3,FALSE)</f>
        <v>#N/A</v>
      </c>
      <c r="G124" s="22"/>
      <c r="H124" s="8"/>
    </row>
    <row r="125" spans="1:8" ht="56.25" x14ac:dyDescent="0.4">
      <c r="A125" s="8">
        <v>120</v>
      </c>
      <c r="B125" s="9" t="s">
        <v>73</v>
      </c>
      <c r="C125" s="1" t="s">
        <v>169</v>
      </c>
      <c r="D125" s="2"/>
      <c r="E125" s="24">
        <f>機能要件!E130</f>
        <v>0</v>
      </c>
      <c r="F125" s="24" t="e">
        <f>VLOOKUP(機能要件!E130,Sheet1!$B$3:$D$6,3,FALSE)</f>
        <v>#N/A</v>
      </c>
      <c r="G125" s="22"/>
      <c r="H125" s="8"/>
    </row>
    <row r="126" spans="1:8" ht="37.5" x14ac:dyDescent="0.4">
      <c r="A126" s="8">
        <v>121</v>
      </c>
      <c r="B126" s="9" t="s">
        <v>73</v>
      </c>
      <c r="C126" s="1" t="s">
        <v>82</v>
      </c>
      <c r="D126" s="2" t="s">
        <v>0</v>
      </c>
      <c r="E126" s="24">
        <f>機能要件!E131</f>
        <v>0</v>
      </c>
      <c r="F126" s="24" t="e">
        <f>VLOOKUP(機能要件!E131,Sheet1!$B$3:$D$6,3,FALSE)</f>
        <v>#N/A</v>
      </c>
      <c r="G126" s="22"/>
      <c r="H126" s="8"/>
    </row>
    <row r="127" spans="1:8" ht="19.5" x14ac:dyDescent="0.4">
      <c r="A127" s="8">
        <v>122</v>
      </c>
      <c r="B127" s="9" t="s">
        <v>73</v>
      </c>
      <c r="C127" s="1" t="s">
        <v>74</v>
      </c>
      <c r="D127" s="2" t="s">
        <v>0</v>
      </c>
      <c r="E127" s="24">
        <f>機能要件!E132</f>
        <v>0</v>
      </c>
      <c r="F127" s="24" t="e">
        <f>VLOOKUP(機能要件!E132,Sheet1!$B$3:$D$6,3,FALSE)</f>
        <v>#N/A</v>
      </c>
      <c r="G127" s="22"/>
      <c r="H127" s="8"/>
    </row>
    <row r="128" spans="1:8" ht="19.5" x14ac:dyDescent="0.4">
      <c r="A128" s="8">
        <v>123</v>
      </c>
      <c r="B128" s="9" t="s">
        <v>73</v>
      </c>
      <c r="C128" s="1" t="s">
        <v>81</v>
      </c>
      <c r="D128" s="2" t="s">
        <v>0</v>
      </c>
      <c r="E128" s="24">
        <f>機能要件!E133</f>
        <v>0</v>
      </c>
      <c r="F128" s="24" t="e">
        <f>VLOOKUP(機能要件!E133,Sheet1!$B$3:$D$6,3,FALSE)</f>
        <v>#N/A</v>
      </c>
      <c r="G128" s="22"/>
      <c r="H128" s="8"/>
    </row>
    <row r="129" spans="1:8" ht="19.5" x14ac:dyDescent="0.4">
      <c r="A129" s="8">
        <v>124</v>
      </c>
      <c r="B129" s="9" t="s">
        <v>73</v>
      </c>
      <c r="C129" s="1" t="s">
        <v>79</v>
      </c>
      <c r="D129" s="2" t="s">
        <v>0</v>
      </c>
      <c r="E129" s="24">
        <f>機能要件!E134</f>
        <v>0</v>
      </c>
      <c r="F129" s="24" t="e">
        <f>VLOOKUP(機能要件!E134,Sheet1!$B$3:$D$6,3,FALSE)</f>
        <v>#N/A</v>
      </c>
      <c r="G129" s="22"/>
      <c r="H129" s="8"/>
    </row>
    <row r="130" spans="1:8" ht="19.5" x14ac:dyDescent="0.4">
      <c r="A130" s="8">
        <v>125</v>
      </c>
      <c r="B130" s="9" t="s">
        <v>73</v>
      </c>
      <c r="C130" s="1" t="s">
        <v>76</v>
      </c>
      <c r="D130" s="2" t="s">
        <v>0</v>
      </c>
      <c r="E130" s="24">
        <f>機能要件!E135</f>
        <v>0</v>
      </c>
      <c r="F130" s="24" t="e">
        <f>VLOOKUP(機能要件!E135,Sheet1!$B$3:$D$6,3,FALSE)</f>
        <v>#N/A</v>
      </c>
      <c r="G130" s="22"/>
      <c r="H130" s="8"/>
    </row>
    <row r="131" spans="1:8" ht="37.5" x14ac:dyDescent="0.4">
      <c r="A131" s="8">
        <v>126</v>
      </c>
      <c r="B131" s="9" t="s">
        <v>73</v>
      </c>
      <c r="C131" s="1" t="s">
        <v>78</v>
      </c>
      <c r="D131" s="2"/>
      <c r="E131" s="24">
        <f>機能要件!E136</f>
        <v>0</v>
      </c>
      <c r="F131" s="24" t="e">
        <f>VLOOKUP(機能要件!E136,Sheet1!$B$3:$D$6,3,FALSE)</f>
        <v>#N/A</v>
      </c>
      <c r="G131" s="22"/>
      <c r="H131" s="8"/>
    </row>
    <row r="132" spans="1:8" ht="37.5" x14ac:dyDescent="0.4">
      <c r="A132" s="8">
        <v>127</v>
      </c>
      <c r="B132" s="14" t="s">
        <v>223</v>
      </c>
      <c r="C132" s="14" t="s">
        <v>184</v>
      </c>
      <c r="D132" s="15"/>
      <c r="E132" s="24">
        <f>機能要件!E137</f>
        <v>0</v>
      </c>
      <c r="F132" s="24" t="e">
        <f>VLOOKUP(機能要件!E137,Sheet1!$B$3:$D$6,3,FALSE)</f>
        <v>#N/A</v>
      </c>
      <c r="G132" s="22"/>
      <c r="H132" s="8"/>
    </row>
    <row r="133" spans="1:8" ht="37.5" x14ac:dyDescent="0.4">
      <c r="A133" s="8">
        <v>128</v>
      </c>
      <c r="B133" s="11" t="s">
        <v>223</v>
      </c>
      <c r="C133" s="12" t="s">
        <v>162</v>
      </c>
      <c r="D133" s="13"/>
      <c r="E133" s="24">
        <f>機能要件!E138</f>
        <v>0</v>
      </c>
      <c r="F133" s="24" t="e">
        <f>VLOOKUP(機能要件!E138,Sheet1!$B$3:$D$6,3,FALSE)</f>
        <v>#N/A</v>
      </c>
      <c r="G133" s="22"/>
      <c r="H133" s="8"/>
    </row>
    <row r="134" spans="1:8" ht="56.25" x14ac:dyDescent="0.4">
      <c r="A134" s="8">
        <v>129</v>
      </c>
      <c r="B134" s="14" t="s">
        <v>223</v>
      </c>
      <c r="C134" s="14" t="s">
        <v>183</v>
      </c>
      <c r="D134" s="15"/>
      <c r="E134" s="24">
        <f>機能要件!E139</f>
        <v>0</v>
      </c>
      <c r="F134" s="24" t="e">
        <f>VLOOKUP(機能要件!E139,Sheet1!$B$3:$D$6,3,FALSE)</f>
        <v>#N/A</v>
      </c>
      <c r="G134" s="22"/>
      <c r="H134" s="8"/>
    </row>
    <row r="135" spans="1:8" ht="56.25" x14ac:dyDescent="0.4">
      <c r="A135" s="8">
        <v>130</v>
      </c>
      <c r="B135" s="9" t="s">
        <v>209</v>
      </c>
      <c r="C135" s="1" t="s">
        <v>261</v>
      </c>
      <c r="D135" s="2" t="s">
        <v>208</v>
      </c>
      <c r="E135" s="24">
        <f>機能要件!E140</f>
        <v>0</v>
      </c>
      <c r="F135" s="24" t="e">
        <f>VLOOKUP(機能要件!E140,Sheet1!$B$3:$D$6,3,FALSE)</f>
        <v>#N/A</v>
      </c>
      <c r="G135" s="22"/>
      <c r="H135" s="8"/>
    </row>
    <row r="136" spans="1:8" ht="19.5" x14ac:dyDescent="0.4">
      <c r="A136" s="8">
        <v>131</v>
      </c>
      <c r="B136" s="9" t="s">
        <v>83</v>
      </c>
      <c r="C136" s="1" t="s">
        <v>86</v>
      </c>
      <c r="D136" s="2" t="s">
        <v>0</v>
      </c>
      <c r="E136" s="24">
        <f>機能要件!E141</f>
        <v>0</v>
      </c>
      <c r="F136" s="24" t="e">
        <f>VLOOKUP(機能要件!E141,Sheet1!$B$3:$D$6,3,FALSE)</f>
        <v>#N/A</v>
      </c>
      <c r="G136" s="22"/>
      <c r="H136" s="8"/>
    </row>
    <row r="137" spans="1:8" ht="19.5" x14ac:dyDescent="0.4">
      <c r="A137" s="8">
        <v>132</v>
      </c>
      <c r="B137" s="9" t="s">
        <v>83</v>
      </c>
      <c r="C137" s="1" t="s">
        <v>84</v>
      </c>
      <c r="D137" s="2" t="s">
        <v>0</v>
      </c>
      <c r="E137" s="24">
        <f>機能要件!E142</f>
        <v>0</v>
      </c>
      <c r="F137" s="24" t="e">
        <f>VLOOKUP(機能要件!E142,Sheet1!$B$3:$D$6,3,FALSE)</f>
        <v>#N/A</v>
      </c>
      <c r="G137" s="22"/>
      <c r="H137" s="8"/>
    </row>
    <row r="138" spans="1:8" ht="37.5" x14ac:dyDescent="0.4">
      <c r="A138" s="8">
        <v>133</v>
      </c>
      <c r="B138" s="9" t="s">
        <v>83</v>
      </c>
      <c r="C138" s="1" t="s">
        <v>85</v>
      </c>
      <c r="D138" s="2" t="s">
        <v>0</v>
      </c>
      <c r="E138" s="24">
        <f>機能要件!E143</f>
        <v>0</v>
      </c>
      <c r="F138" s="24" t="e">
        <f>VLOOKUP(機能要件!E143,Sheet1!$B$3:$D$6,3,FALSE)</f>
        <v>#N/A</v>
      </c>
      <c r="G138" s="22"/>
      <c r="H138" s="8"/>
    </row>
    <row r="139" spans="1:8" ht="56.25" x14ac:dyDescent="0.4">
      <c r="A139" s="8">
        <v>134</v>
      </c>
      <c r="B139" s="9" t="s">
        <v>83</v>
      </c>
      <c r="C139" s="1" t="s">
        <v>217</v>
      </c>
      <c r="D139" s="2" t="s">
        <v>0</v>
      </c>
      <c r="E139" s="24">
        <f>機能要件!E144</f>
        <v>0</v>
      </c>
      <c r="F139" s="24" t="e">
        <f>VLOOKUP(機能要件!E144,Sheet1!$B$3:$D$6,3,FALSE)</f>
        <v>#N/A</v>
      </c>
      <c r="G139" s="22"/>
      <c r="H139" s="8"/>
    </row>
    <row r="140" spans="1:8" ht="19.5" x14ac:dyDescent="0.4">
      <c r="A140" s="8">
        <v>135</v>
      </c>
      <c r="B140" s="9" t="s">
        <v>87</v>
      </c>
      <c r="C140" s="1" t="s">
        <v>92</v>
      </c>
      <c r="D140" s="2" t="s">
        <v>0</v>
      </c>
      <c r="E140" s="24">
        <f>機能要件!E145</f>
        <v>0</v>
      </c>
      <c r="F140" s="24" t="e">
        <f>VLOOKUP(機能要件!E145,Sheet1!$B$3:$D$6,3,FALSE)</f>
        <v>#N/A</v>
      </c>
      <c r="G140" s="22"/>
      <c r="H140" s="8"/>
    </row>
    <row r="141" spans="1:8" ht="19.5" x14ac:dyDescent="0.4">
      <c r="A141" s="8">
        <v>136</v>
      </c>
      <c r="B141" s="9" t="s">
        <v>87</v>
      </c>
      <c r="C141" s="1" t="s">
        <v>90</v>
      </c>
      <c r="D141" s="2" t="s">
        <v>0</v>
      </c>
      <c r="E141" s="24">
        <f>機能要件!E146</f>
        <v>0</v>
      </c>
      <c r="F141" s="24" t="e">
        <f>VLOOKUP(機能要件!E146,Sheet1!$B$3:$D$6,3,FALSE)</f>
        <v>#N/A</v>
      </c>
      <c r="G141" s="22"/>
      <c r="H141" s="8"/>
    </row>
    <row r="142" spans="1:8" ht="19.5" x14ac:dyDescent="0.4">
      <c r="A142" s="8">
        <v>137</v>
      </c>
      <c r="B142" s="9" t="s">
        <v>87</v>
      </c>
      <c r="C142" s="1" t="s">
        <v>91</v>
      </c>
      <c r="D142" s="2" t="s">
        <v>0</v>
      </c>
      <c r="E142" s="24">
        <f>機能要件!E147</f>
        <v>0</v>
      </c>
      <c r="F142" s="24" t="e">
        <f>VLOOKUP(機能要件!E147,Sheet1!$B$3:$D$6,3,FALSE)</f>
        <v>#N/A</v>
      </c>
      <c r="G142" s="22"/>
      <c r="H142" s="8"/>
    </row>
    <row r="143" spans="1:8" ht="19.5" x14ac:dyDescent="0.4">
      <c r="A143" s="8">
        <v>138</v>
      </c>
      <c r="B143" s="9" t="s">
        <v>87</v>
      </c>
      <c r="C143" s="1" t="s">
        <v>88</v>
      </c>
      <c r="D143" s="2"/>
      <c r="E143" s="24">
        <f>機能要件!E148</f>
        <v>0</v>
      </c>
      <c r="F143" s="24" t="e">
        <f>VLOOKUP(機能要件!E148,Sheet1!$B$3:$D$6,3,FALSE)</f>
        <v>#N/A</v>
      </c>
      <c r="G143" s="22"/>
      <c r="H143" s="8"/>
    </row>
    <row r="144" spans="1:8" ht="37.5" x14ac:dyDescent="0.4">
      <c r="A144" s="8">
        <v>139</v>
      </c>
      <c r="B144" s="9" t="s">
        <v>87</v>
      </c>
      <c r="C144" s="1" t="s">
        <v>95</v>
      </c>
      <c r="D144" s="2"/>
      <c r="E144" s="24">
        <f>機能要件!E149</f>
        <v>0</v>
      </c>
      <c r="F144" s="24" t="e">
        <f>VLOOKUP(機能要件!E149,Sheet1!$B$3:$D$6,3,FALSE)</f>
        <v>#N/A</v>
      </c>
      <c r="G144" s="22"/>
      <c r="H144" s="8"/>
    </row>
    <row r="145" spans="1:8" ht="37.5" x14ac:dyDescent="0.4">
      <c r="A145" s="8">
        <v>140</v>
      </c>
      <c r="B145" s="9" t="s">
        <v>87</v>
      </c>
      <c r="C145" s="1" t="s">
        <v>93</v>
      </c>
      <c r="D145" s="2"/>
      <c r="E145" s="24">
        <f>機能要件!E150</f>
        <v>0</v>
      </c>
      <c r="F145" s="24" t="e">
        <f>VLOOKUP(機能要件!E150,Sheet1!$B$3:$D$6,3,FALSE)</f>
        <v>#N/A</v>
      </c>
      <c r="G145" s="22"/>
      <c r="H145" s="8"/>
    </row>
    <row r="146" spans="1:8" ht="37.5" x14ac:dyDescent="0.4">
      <c r="A146" s="8">
        <v>141</v>
      </c>
      <c r="B146" s="9" t="s">
        <v>87</v>
      </c>
      <c r="C146" s="1" t="s">
        <v>94</v>
      </c>
      <c r="D146" s="2" t="s">
        <v>0</v>
      </c>
      <c r="E146" s="24">
        <f>機能要件!E151</f>
        <v>0</v>
      </c>
      <c r="F146" s="24" t="e">
        <f>VLOOKUP(機能要件!E151,Sheet1!$B$3:$D$6,3,FALSE)</f>
        <v>#N/A</v>
      </c>
      <c r="G146" s="22"/>
      <c r="H146" s="8"/>
    </row>
    <row r="147" spans="1:8" ht="19.5" x14ac:dyDescent="0.4">
      <c r="A147" s="8">
        <v>142</v>
      </c>
      <c r="B147" s="9" t="s">
        <v>87</v>
      </c>
      <c r="C147" s="1" t="s">
        <v>89</v>
      </c>
      <c r="D147" s="2" t="s">
        <v>0</v>
      </c>
      <c r="E147" s="24">
        <f>機能要件!E152</f>
        <v>0</v>
      </c>
      <c r="F147" s="24" t="e">
        <f>VLOOKUP(機能要件!E152,Sheet1!$B$3:$D$6,3,FALSE)</f>
        <v>#N/A</v>
      </c>
      <c r="G147" s="22"/>
      <c r="H147" s="8"/>
    </row>
    <row r="148" spans="1:8" ht="19.5" x14ac:dyDescent="0.4">
      <c r="A148" s="8">
        <v>143</v>
      </c>
      <c r="B148" s="14" t="s">
        <v>221</v>
      </c>
      <c r="C148" s="14" t="s">
        <v>185</v>
      </c>
      <c r="D148" s="15"/>
      <c r="E148" s="24">
        <f>機能要件!E153</f>
        <v>0</v>
      </c>
      <c r="F148" s="24" t="e">
        <f>VLOOKUP(機能要件!E153,Sheet1!$B$3:$D$6,3,FALSE)</f>
        <v>#N/A</v>
      </c>
      <c r="G148" s="22"/>
      <c r="H148" s="8"/>
    </row>
    <row r="149" spans="1:8" ht="19.5" x14ac:dyDescent="0.4">
      <c r="A149" s="8">
        <v>144</v>
      </c>
      <c r="B149" s="14" t="s">
        <v>221</v>
      </c>
      <c r="C149" s="14" t="s">
        <v>186</v>
      </c>
      <c r="D149" s="15"/>
      <c r="E149" s="24">
        <f>機能要件!E154</f>
        <v>0</v>
      </c>
      <c r="F149" s="24" t="e">
        <f>VLOOKUP(機能要件!E154,Sheet1!$B$3:$D$6,3,FALSE)</f>
        <v>#N/A</v>
      </c>
      <c r="G149" s="22"/>
      <c r="H149" s="8"/>
    </row>
    <row r="150" spans="1:8" ht="37.5" x14ac:dyDescent="0.4">
      <c r="A150" s="8">
        <v>145</v>
      </c>
      <c r="B150" s="1" t="s">
        <v>111</v>
      </c>
      <c r="C150" s="1" t="s">
        <v>112</v>
      </c>
      <c r="D150" s="2" t="s">
        <v>0</v>
      </c>
      <c r="E150" s="24">
        <f>機能要件!E155</f>
        <v>0</v>
      </c>
      <c r="F150" s="24" t="e">
        <f>VLOOKUP(機能要件!E155,Sheet1!$B$3:$D$6,3,FALSE)</f>
        <v>#N/A</v>
      </c>
      <c r="G150" s="22"/>
      <c r="H150" s="8"/>
    </row>
    <row r="151" spans="1:8" ht="37.5" x14ac:dyDescent="0.4">
      <c r="A151" s="8">
        <v>146</v>
      </c>
      <c r="B151" s="14" t="s">
        <v>222</v>
      </c>
      <c r="C151" s="14" t="s">
        <v>188</v>
      </c>
      <c r="D151" s="15"/>
      <c r="E151" s="24">
        <f>機能要件!E156</f>
        <v>0</v>
      </c>
      <c r="F151" s="24" t="e">
        <f>VLOOKUP(機能要件!E156,Sheet1!$B$3:$D$6,3,FALSE)</f>
        <v>#N/A</v>
      </c>
      <c r="G151" s="22"/>
      <c r="H151" s="8"/>
    </row>
    <row r="152" spans="1:8" ht="19.5" x14ac:dyDescent="0.4">
      <c r="A152" s="8">
        <v>147</v>
      </c>
      <c r="B152" s="14" t="s">
        <v>222</v>
      </c>
      <c r="C152" s="14" t="s">
        <v>189</v>
      </c>
      <c r="D152" s="15"/>
      <c r="E152" s="24">
        <f>機能要件!E157</f>
        <v>0</v>
      </c>
      <c r="F152" s="24" t="e">
        <f>VLOOKUP(機能要件!E157,Sheet1!$B$3:$D$6,3,FALSE)</f>
        <v>#N/A</v>
      </c>
      <c r="G152" s="22"/>
      <c r="H152" s="8"/>
    </row>
    <row r="153" spans="1:8" ht="19.5" x14ac:dyDescent="0.4">
      <c r="A153" s="8">
        <v>148</v>
      </c>
      <c r="B153" s="14" t="s">
        <v>222</v>
      </c>
      <c r="C153" s="14" t="s">
        <v>190</v>
      </c>
      <c r="D153" s="15"/>
      <c r="E153" s="24">
        <f>機能要件!E158</f>
        <v>0</v>
      </c>
      <c r="F153" s="24" t="e">
        <f>VLOOKUP(機能要件!E158,Sheet1!$B$3:$D$6,3,FALSE)</f>
        <v>#N/A</v>
      </c>
      <c r="G153" s="22"/>
      <c r="H153" s="8"/>
    </row>
    <row r="154" spans="1:8" ht="37.5" x14ac:dyDescent="0.4">
      <c r="A154" s="8">
        <v>149</v>
      </c>
      <c r="B154" s="1" t="s">
        <v>118</v>
      </c>
      <c r="C154" s="1" t="s">
        <v>119</v>
      </c>
      <c r="D154" s="2" t="s">
        <v>0</v>
      </c>
      <c r="E154" s="24">
        <f>機能要件!E159</f>
        <v>0</v>
      </c>
      <c r="F154" s="24" t="e">
        <f>VLOOKUP(機能要件!E159,Sheet1!$B$3:$D$6,3,FALSE)</f>
        <v>#N/A</v>
      </c>
      <c r="G154" s="22"/>
      <c r="H154" s="8"/>
    </row>
    <row r="155" spans="1:8" ht="56.25" x14ac:dyDescent="0.4">
      <c r="A155" s="8">
        <v>150</v>
      </c>
      <c r="B155" s="14" t="s">
        <v>245</v>
      </c>
      <c r="C155" s="14" t="s">
        <v>244</v>
      </c>
      <c r="D155" s="15"/>
      <c r="E155" s="24">
        <f>機能要件!E160</f>
        <v>0</v>
      </c>
      <c r="F155" s="24" t="e">
        <f>VLOOKUP(機能要件!E160,Sheet1!$B$3:$D$6,3,FALSE)</f>
        <v>#N/A</v>
      </c>
      <c r="G155" s="22"/>
      <c r="H155" s="8"/>
    </row>
    <row r="156" spans="1:8" ht="56.25" x14ac:dyDescent="0.4">
      <c r="A156" s="8">
        <v>151</v>
      </c>
      <c r="B156" s="1" t="s">
        <v>116</v>
      </c>
      <c r="C156" s="1" t="s">
        <v>241</v>
      </c>
      <c r="D156" s="2" t="s">
        <v>0</v>
      </c>
      <c r="E156" s="24">
        <f>機能要件!E161</f>
        <v>0</v>
      </c>
      <c r="F156" s="24" t="e">
        <f>VLOOKUP(機能要件!E161,Sheet1!$B$3:$D$6,3,FALSE)</f>
        <v>#N/A</v>
      </c>
      <c r="G156" s="22"/>
      <c r="H156" s="8"/>
    </row>
    <row r="157" spans="1:8" ht="37.5" x14ac:dyDescent="0.4">
      <c r="A157" s="8">
        <v>152</v>
      </c>
      <c r="B157" s="1" t="s">
        <v>116</v>
      </c>
      <c r="C157" s="1" t="s">
        <v>117</v>
      </c>
      <c r="D157" s="2"/>
      <c r="E157" s="24">
        <f>機能要件!E162</f>
        <v>0</v>
      </c>
      <c r="F157" s="24" t="e">
        <f>VLOOKUP(機能要件!E162,Sheet1!$B$3:$D$6,3,FALSE)</f>
        <v>#N/A</v>
      </c>
      <c r="G157" s="22"/>
      <c r="H157" s="8"/>
    </row>
    <row r="158" spans="1:8" ht="37.5" x14ac:dyDescent="0.4">
      <c r="A158" s="8">
        <v>153</v>
      </c>
      <c r="B158" s="1" t="s">
        <v>243</v>
      </c>
      <c r="C158" s="1" t="s">
        <v>242</v>
      </c>
      <c r="D158" s="2" t="s">
        <v>208</v>
      </c>
      <c r="E158" s="24">
        <f>機能要件!E163</f>
        <v>0</v>
      </c>
      <c r="F158" s="24" t="e">
        <f>VLOOKUP(機能要件!E163,Sheet1!$B$3:$D$6,3,FALSE)</f>
        <v>#N/A</v>
      </c>
      <c r="G158" s="22"/>
      <c r="H158" s="8"/>
    </row>
    <row r="159" spans="1:8" ht="37.5" x14ac:dyDescent="0.4">
      <c r="A159" s="8">
        <v>154</v>
      </c>
      <c r="B159" s="16" t="s">
        <v>207</v>
      </c>
      <c r="C159" s="17" t="s">
        <v>266</v>
      </c>
      <c r="D159" s="24" t="s">
        <v>208</v>
      </c>
      <c r="E159" s="24">
        <f>機能要件!E164</f>
        <v>0</v>
      </c>
      <c r="F159" s="24" t="e">
        <f>VLOOKUP(機能要件!E164,Sheet1!$B$3:$D$6,3,FALSE)</f>
        <v>#N/A</v>
      </c>
      <c r="G159" s="22"/>
      <c r="H159" s="8"/>
    </row>
    <row r="160" spans="1:8" ht="131.25" x14ac:dyDescent="0.4">
      <c r="A160" s="8">
        <v>155</v>
      </c>
      <c r="B160" s="16" t="s">
        <v>207</v>
      </c>
      <c r="C160" s="17" t="s">
        <v>268</v>
      </c>
      <c r="D160" s="24"/>
      <c r="E160" s="24">
        <f>機能要件!E165</f>
        <v>0</v>
      </c>
      <c r="F160" s="24" t="e">
        <f>VLOOKUP(機能要件!E165,Sheet1!$B$3:$D$6,3,FALSE)</f>
        <v>#N/A</v>
      </c>
      <c r="G160" s="22"/>
      <c r="H160" s="8"/>
    </row>
    <row r="161" spans="1:8" ht="37.5" x14ac:dyDescent="0.4">
      <c r="A161" s="8">
        <v>156</v>
      </c>
      <c r="B161" s="16" t="s">
        <v>207</v>
      </c>
      <c r="C161" s="17" t="s">
        <v>263</v>
      </c>
      <c r="D161" s="24"/>
      <c r="E161" s="24">
        <f>機能要件!E166</f>
        <v>0</v>
      </c>
      <c r="F161" s="24" t="e">
        <f>VLOOKUP(機能要件!E166,Sheet1!$B$3:$D$6,3,FALSE)</f>
        <v>#N/A</v>
      </c>
      <c r="G161" s="22"/>
      <c r="H161" s="8"/>
    </row>
    <row r="162" spans="1:8" ht="56.25" x14ac:dyDescent="0.4">
      <c r="A162" s="8">
        <v>157</v>
      </c>
      <c r="B162" s="16" t="s">
        <v>207</v>
      </c>
      <c r="C162" s="17" t="s">
        <v>264</v>
      </c>
      <c r="D162" s="24"/>
      <c r="E162" s="24">
        <f>機能要件!E167</f>
        <v>0</v>
      </c>
      <c r="F162" s="24" t="e">
        <f>VLOOKUP(機能要件!E167,Sheet1!$B$3:$D$6,3,FALSE)</f>
        <v>#N/A</v>
      </c>
      <c r="G162" s="22"/>
      <c r="H162" s="8"/>
    </row>
    <row r="163" spans="1:8" ht="37.5" x14ac:dyDescent="0.4">
      <c r="A163" s="8">
        <v>158</v>
      </c>
      <c r="B163" s="9" t="s">
        <v>207</v>
      </c>
      <c r="C163" s="1" t="s">
        <v>265</v>
      </c>
      <c r="D163" s="2" t="s">
        <v>208</v>
      </c>
      <c r="E163" s="24">
        <f>機能要件!E168</f>
        <v>0</v>
      </c>
      <c r="F163" s="24" t="e">
        <f>VLOOKUP(機能要件!E168,Sheet1!$B$3:$D$6,3,FALSE)</f>
        <v>#N/A</v>
      </c>
      <c r="G163" s="22"/>
      <c r="H163" s="8"/>
    </row>
    <row r="164" spans="1:8" ht="19.5" x14ac:dyDescent="0.4">
      <c r="A164" s="8">
        <v>159</v>
      </c>
      <c r="B164" s="1" t="s">
        <v>113</v>
      </c>
      <c r="C164" s="1" t="s">
        <v>114</v>
      </c>
      <c r="D164" s="2"/>
      <c r="E164" s="24">
        <f>機能要件!E169</f>
        <v>0</v>
      </c>
      <c r="F164" s="24" t="e">
        <f>VLOOKUP(機能要件!E169,Sheet1!$B$3:$D$6,3,FALSE)</f>
        <v>#N/A</v>
      </c>
      <c r="G164" s="22"/>
      <c r="H164" s="8"/>
    </row>
    <row r="165" spans="1:8" ht="37.5" x14ac:dyDescent="0.4">
      <c r="A165" s="8">
        <v>160</v>
      </c>
      <c r="B165" s="1" t="s">
        <v>113</v>
      </c>
      <c r="C165" s="1" t="s">
        <v>115</v>
      </c>
      <c r="D165" s="2"/>
      <c r="E165" s="24">
        <f>機能要件!E170</f>
        <v>0</v>
      </c>
      <c r="F165" s="24" t="e">
        <f>VLOOKUP(機能要件!E170,Sheet1!$B$3:$D$6,3,FALSE)</f>
        <v>#N/A</v>
      </c>
      <c r="G165" s="22"/>
      <c r="H165" s="8"/>
    </row>
    <row r="166" spans="1:8" ht="75" x14ac:dyDescent="0.4">
      <c r="A166" s="8">
        <v>161</v>
      </c>
      <c r="B166" s="1" t="s">
        <v>113</v>
      </c>
      <c r="C166" s="12" t="s">
        <v>165</v>
      </c>
      <c r="D166" s="13" t="s">
        <v>208</v>
      </c>
      <c r="E166" s="24">
        <f>機能要件!E171</f>
        <v>0</v>
      </c>
      <c r="F166" s="24" t="e">
        <f>VLOOKUP(機能要件!E171,Sheet1!$B$3:$D$6,3,FALSE)</f>
        <v>#N/A</v>
      </c>
      <c r="G166" s="22"/>
      <c r="H166" s="8"/>
    </row>
    <row r="167" spans="1:8" ht="37.5" x14ac:dyDescent="0.4">
      <c r="A167" s="8">
        <v>162</v>
      </c>
      <c r="B167" s="8" t="s">
        <v>218</v>
      </c>
      <c r="C167" s="7" t="s">
        <v>220</v>
      </c>
      <c r="D167" s="24" t="s">
        <v>208</v>
      </c>
      <c r="E167" s="24">
        <f>機能要件!E172</f>
        <v>0</v>
      </c>
      <c r="F167" s="24" t="e">
        <f>VLOOKUP(機能要件!E172,Sheet1!$B$3:$D$6,3,FALSE)</f>
        <v>#N/A</v>
      </c>
      <c r="G167" s="22"/>
      <c r="H167" s="8"/>
    </row>
    <row r="168" spans="1:8" ht="93.75" x14ac:dyDescent="0.4">
      <c r="A168" s="8">
        <v>163</v>
      </c>
      <c r="B168" s="1" t="s">
        <v>273</v>
      </c>
      <c r="C168" s="1" t="s">
        <v>276</v>
      </c>
      <c r="D168" s="2" t="s">
        <v>0</v>
      </c>
      <c r="E168" s="24">
        <f>機能要件!E173</f>
        <v>0</v>
      </c>
      <c r="F168" s="24" t="e">
        <f>VLOOKUP(機能要件!E173,Sheet1!$B$3:$D$6,3,FALSE)</f>
        <v>#N/A</v>
      </c>
      <c r="G168" s="22"/>
      <c r="H168" s="8"/>
    </row>
    <row r="169" spans="1:8" ht="93.75" x14ac:dyDescent="0.4">
      <c r="A169" s="8">
        <v>164</v>
      </c>
      <c r="B169" s="1" t="s">
        <v>273</v>
      </c>
      <c r="C169" s="1" t="s">
        <v>275</v>
      </c>
      <c r="D169" s="2" t="s">
        <v>0</v>
      </c>
      <c r="E169" s="24">
        <f>機能要件!E174</f>
        <v>0</v>
      </c>
      <c r="F169" s="24" t="e">
        <f>VLOOKUP(機能要件!E174,Sheet1!$B$3:$D$6,3,FALSE)</f>
        <v>#N/A</v>
      </c>
      <c r="G169" s="22"/>
      <c r="H169" s="8"/>
    </row>
    <row r="170" spans="1:8" ht="37.5" x14ac:dyDescent="0.4">
      <c r="A170" s="8">
        <v>165</v>
      </c>
      <c r="B170" s="1" t="s">
        <v>273</v>
      </c>
      <c r="C170" s="1" t="s">
        <v>31</v>
      </c>
      <c r="D170" s="2" t="s">
        <v>0</v>
      </c>
      <c r="E170" s="24">
        <f>機能要件!E175</f>
        <v>0</v>
      </c>
      <c r="F170" s="24" t="e">
        <f>VLOOKUP(機能要件!E175,Sheet1!$B$3:$D$6,3,FALSE)</f>
        <v>#N/A</v>
      </c>
      <c r="G170" s="22"/>
      <c r="H170" s="8"/>
    </row>
    <row r="171" spans="1:8" ht="37.5" x14ac:dyDescent="0.4">
      <c r="A171" s="8">
        <v>166</v>
      </c>
      <c r="B171" s="1" t="s">
        <v>273</v>
      </c>
      <c r="C171" s="1" t="s">
        <v>272</v>
      </c>
      <c r="D171" s="2"/>
      <c r="E171" s="24">
        <f>機能要件!E176</f>
        <v>0</v>
      </c>
      <c r="F171" s="24" t="e">
        <f>VLOOKUP(機能要件!E176,Sheet1!$B$3:$D$6,3,FALSE)</f>
        <v>#N/A</v>
      </c>
      <c r="G171" s="22"/>
      <c r="H171" s="8"/>
    </row>
    <row r="172" spans="1:8" ht="37.5" x14ac:dyDescent="0.4">
      <c r="A172" s="8">
        <v>167</v>
      </c>
      <c r="B172" s="11" t="s">
        <v>274</v>
      </c>
      <c r="C172" s="12" t="s">
        <v>281</v>
      </c>
      <c r="D172" s="13" t="s">
        <v>0</v>
      </c>
      <c r="E172" s="24">
        <f>機能要件!E177</f>
        <v>0</v>
      </c>
      <c r="F172" s="24" t="e">
        <f>VLOOKUP(機能要件!E177,Sheet1!$B$3:$D$6,3,FALSE)</f>
        <v>#N/A</v>
      </c>
      <c r="G172" s="22"/>
      <c r="H172" s="8"/>
    </row>
    <row r="173" spans="1:8" ht="93.75" x14ac:dyDescent="0.4">
      <c r="A173" s="8">
        <v>168</v>
      </c>
      <c r="B173" s="11" t="s">
        <v>274</v>
      </c>
      <c r="C173" s="12" t="s">
        <v>282</v>
      </c>
      <c r="D173" s="13"/>
      <c r="E173" s="24">
        <f>機能要件!E178</f>
        <v>0</v>
      </c>
      <c r="F173" s="24" t="e">
        <f>VLOOKUP(機能要件!E178,Sheet1!$B$3:$D$6,3,FALSE)</f>
        <v>#N/A</v>
      </c>
      <c r="G173" s="22"/>
      <c r="H173" s="8"/>
    </row>
    <row r="174" spans="1:8" ht="37.5" x14ac:dyDescent="0.4">
      <c r="A174" s="8">
        <v>169</v>
      </c>
      <c r="B174" s="11" t="s">
        <v>274</v>
      </c>
      <c r="C174" s="12" t="s">
        <v>155</v>
      </c>
      <c r="D174" s="13"/>
      <c r="E174" s="24">
        <f>機能要件!E179</f>
        <v>0</v>
      </c>
      <c r="F174" s="24" t="e">
        <f>VLOOKUP(機能要件!E179,Sheet1!$B$3:$D$6,3,FALSE)</f>
        <v>#N/A</v>
      </c>
      <c r="G174" s="22"/>
      <c r="H174" s="8"/>
    </row>
    <row r="175" spans="1:8" ht="37.5" x14ac:dyDescent="0.4">
      <c r="A175" s="8">
        <v>170</v>
      </c>
      <c r="B175" s="11" t="s">
        <v>274</v>
      </c>
      <c r="C175" s="12" t="s">
        <v>156</v>
      </c>
      <c r="D175" s="13"/>
      <c r="E175" s="24">
        <f>機能要件!E180</f>
        <v>0</v>
      </c>
      <c r="F175" s="24" t="e">
        <f>VLOOKUP(機能要件!E180,Sheet1!$B$3:$D$6,3,FALSE)</f>
        <v>#N/A</v>
      </c>
      <c r="G175" s="22"/>
      <c r="H175" s="8"/>
    </row>
    <row r="176" spans="1:8" ht="19.5" x14ac:dyDescent="0.4">
      <c r="A176" s="8">
        <v>171</v>
      </c>
      <c r="B176" s="11" t="s">
        <v>274</v>
      </c>
      <c r="C176" s="12" t="s">
        <v>157</v>
      </c>
      <c r="D176" s="13"/>
      <c r="E176" s="24">
        <f>機能要件!E181</f>
        <v>0</v>
      </c>
      <c r="F176" s="24" t="e">
        <f>VLOOKUP(機能要件!E181,Sheet1!$B$3:$D$6,3,FALSE)</f>
        <v>#N/A</v>
      </c>
      <c r="G176" s="22"/>
      <c r="H176" s="8"/>
    </row>
    <row r="177" spans="1:8" ht="19.5" x14ac:dyDescent="0.4">
      <c r="A177" s="8">
        <v>172</v>
      </c>
      <c r="B177" s="1" t="s">
        <v>273</v>
      </c>
      <c r="C177" s="1" t="s">
        <v>269</v>
      </c>
      <c r="D177" s="2" t="s">
        <v>0</v>
      </c>
      <c r="E177" s="24">
        <f>機能要件!E182</f>
        <v>0</v>
      </c>
      <c r="F177" s="24" t="e">
        <f>VLOOKUP(機能要件!E182,Sheet1!$B$3:$D$6,3,FALSE)</f>
        <v>#N/A</v>
      </c>
      <c r="G177" s="22"/>
      <c r="H177" s="8"/>
    </row>
    <row r="178" spans="1:8" ht="37.5" x14ac:dyDescent="0.4">
      <c r="A178" s="8">
        <v>173</v>
      </c>
      <c r="B178" s="1" t="s">
        <v>273</v>
      </c>
      <c r="C178" s="1" t="s">
        <v>271</v>
      </c>
      <c r="D178" s="2" t="s">
        <v>0</v>
      </c>
      <c r="E178" s="24">
        <f>機能要件!E183</f>
        <v>0</v>
      </c>
      <c r="F178" s="24" t="e">
        <f>VLOOKUP(機能要件!E183,Sheet1!$B$3:$D$6,3,FALSE)</f>
        <v>#N/A</v>
      </c>
      <c r="G178" s="22"/>
      <c r="H178" s="8"/>
    </row>
    <row r="179" spans="1:8" ht="37.5" x14ac:dyDescent="0.4">
      <c r="A179" s="8">
        <v>174</v>
      </c>
      <c r="B179" s="1" t="s">
        <v>273</v>
      </c>
      <c r="C179" s="1" t="s">
        <v>270</v>
      </c>
      <c r="D179" s="2" t="s">
        <v>0</v>
      </c>
      <c r="E179" s="24">
        <f>機能要件!E184</f>
        <v>0</v>
      </c>
      <c r="F179" s="24" t="e">
        <f>VLOOKUP(機能要件!E184,Sheet1!$B$3:$D$6,3,FALSE)</f>
        <v>#N/A</v>
      </c>
      <c r="G179" s="22"/>
      <c r="H179" s="8"/>
    </row>
    <row r="180" spans="1:8" ht="19.5" x14ac:dyDescent="0.4">
      <c r="A180" s="8">
        <v>175</v>
      </c>
      <c r="B180" s="1" t="s">
        <v>273</v>
      </c>
      <c r="C180" s="1" t="s">
        <v>194</v>
      </c>
      <c r="D180" s="2" t="s">
        <v>0</v>
      </c>
      <c r="E180" s="24">
        <f>機能要件!E185</f>
        <v>0</v>
      </c>
      <c r="F180" s="24" t="e">
        <f>VLOOKUP(機能要件!E185,Sheet1!$B$3:$D$6,3,FALSE)</f>
        <v>#N/A</v>
      </c>
      <c r="G180" s="22"/>
      <c r="H180" s="8"/>
    </row>
    <row r="181" spans="1:8" ht="93.75" x14ac:dyDescent="0.4">
      <c r="A181" s="8">
        <v>176</v>
      </c>
      <c r="B181" s="1" t="s">
        <v>277</v>
      </c>
      <c r="C181" s="1" t="s">
        <v>280</v>
      </c>
      <c r="D181" s="2" t="s">
        <v>278</v>
      </c>
      <c r="E181" s="24">
        <f>機能要件!E186</f>
        <v>0</v>
      </c>
      <c r="F181" s="24" t="e">
        <f>VLOOKUP(機能要件!E186,Sheet1!$B$3:$D$6,3,FALSE)</f>
        <v>#N/A</v>
      </c>
      <c r="G181" s="22"/>
      <c r="H181" s="8"/>
    </row>
    <row r="182" spans="1:8" ht="19.5" x14ac:dyDescent="0.4">
      <c r="A182" s="8">
        <v>177</v>
      </c>
      <c r="B182" s="1" t="s">
        <v>104</v>
      </c>
      <c r="C182" s="1" t="s">
        <v>110</v>
      </c>
      <c r="D182" s="2" t="s">
        <v>0</v>
      </c>
      <c r="E182" s="24">
        <f>機能要件!E187</f>
        <v>0</v>
      </c>
      <c r="F182" s="24" t="e">
        <f>VLOOKUP(機能要件!E187,Sheet1!$B$3:$D$6,3,FALSE)</f>
        <v>#N/A</v>
      </c>
      <c r="G182" s="22"/>
      <c r="H182" s="8"/>
    </row>
    <row r="183" spans="1:8" ht="37.5" x14ac:dyDescent="0.4">
      <c r="A183" s="8">
        <v>178</v>
      </c>
      <c r="B183" s="1" t="s">
        <v>104</v>
      </c>
      <c r="C183" s="1" t="s">
        <v>108</v>
      </c>
      <c r="D183" s="2" t="s">
        <v>0</v>
      </c>
      <c r="E183" s="24">
        <f>機能要件!E188</f>
        <v>0</v>
      </c>
      <c r="F183" s="24" t="e">
        <f>VLOOKUP(機能要件!E188,Sheet1!$B$3:$D$6,3,FALSE)</f>
        <v>#N/A</v>
      </c>
      <c r="G183" s="22"/>
      <c r="H183" s="8"/>
    </row>
    <row r="184" spans="1:8" ht="19.5" x14ac:dyDescent="0.4">
      <c r="A184" s="8">
        <v>179</v>
      </c>
      <c r="B184" s="1" t="s">
        <v>104</v>
      </c>
      <c r="C184" s="1" t="s">
        <v>107</v>
      </c>
      <c r="D184" s="2" t="s">
        <v>0</v>
      </c>
      <c r="E184" s="24">
        <f>機能要件!E189</f>
        <v>0</v>
      </c>
      <c r="F184" s="24" t="e">
        <f>VLOOKUP(機能要件!E189,Sheet1!$B$3:$D$6,3,FALSE)</f>
        <v>#N/A</v>
      </c>
      <c r="G184" s="22"/>
      <c r="H184" s="8"/>
    </row>
    <row r="185" spans="1:8" ht="19.5" x14ac:dyDescent="0.4">
      <c r="A185" s="8">
        <v>180</v>
      </c>
      <c r="B185" s="1" t="s">
        <v>104</v>
      </c>
      <c r="C185" s="1" t="s">
        <v>109</v>
      </c>
      <c r="D185" s="2" t="s">
        <v>0</v>
      </c>
      <c r="E185" s="24">
        <f>機能要件!E190</f>
        <v>0</v>
      </c>
      <c r="F185" s="24" t="e">
        <f>VLOOKUP(機能要件!E190,Sheet1!$B$3:$D$6,3,FALSE)</f>
        <v>#N/A</v>
      </c>
      <c r="G185" s="22"/>
      <c r="H185" s="8"/>
    </row>
    <row r="186" spans="1:8" ht="19.5" x14ac:dyDescent="0.4">
      <c r="A186" s="8">
        <v>181</v>
      </c>
      <c r="B186" s="1" t="s">
        <v>104</v>
      </c>
      <c r="C186" s="1" t="s">
        <v>105</v>
      </c>
      <c r="D186" s="2" t="s">
        <v>0</v>
      </c>
      <c r="E186" s="24">
        <f>機能要件!E191</f>
        <v>0</v>
      </c>
      <c r="F186" s="24" t="e">
        <f>VLOOKUP(機能要件!E191,Sheet1!$B$3:$D$6,3,FALSE)</f>
        <v>#N/A</v>
      </c>
      <c r="G186" s="22"/>
      <c r="H186" s="8"/>
    </row>
    <row r="187" spans="1:8" ht="37.5" x14ac:dyDescent="0.4">
      <c r="A187" s="8">
        <v>182</v>
      </c>
      <c r="B187" s="1" t="s">
        <v>104</v>
      </c>
      <c r="C187" s="1" t="s">
        <v>106</v>
      </c>
      <c r="D187" s="2" t="s">
        <v>0</v>
      </c>
      <c r="E187" s="24">
        <f>機能要件!E192</f>
        <v>0</v>
      </c>
      <c r="F187" s="24" t="e">
        <f>VLOOKUP(機能要件!E192,Sheet1!$B$3:$D$6,3,FALSE)</f>
        <v>#N/A</v>
      </c>
      <c r="G187" s="22"/>
      <c r="H187" s="8"/>
    </row>
    <row r="188" spans="1:8" ht="56.25" x14ac:dyDescent="0.4">
      <c r="A188" s="8">
        <v>183</v>
      </c>
      <c r="B188" s="1" t="s">
        <v>104</v>
      </c>
      <c r="C188" s="1" t="s">
        <v>198</v>
      </c>
      <c r="D188" s="13" t="s">
        <v>208</v>
      </c>
      <c r="E188" s="24">
        <f>機能要件!E193</f>
        <v>0</v>
      </c>
      <c r="F188" s="24" t="e">
        <f>VLOOKUP(機能要件!E193,Sheet1!$B$3:$D$6,3,FALSE)</f>
        <v>#N/A</v>
      </c>
      <c r="G188" s="22"/>
      <c r="H188" s="8"/>
    </row>
    <row r="189" spans="1:8" ht="19.5" x14ac:dyDescent="0.4">
      <c r="A189" s="8">
        <v>184</v>
      </c>
      <c r="B189" s="14" t="s">
        <v>226</v>
      </c>
      <c r="C189" s="14" t="s">
        <v>187</v>
      </c>
      <c r="D189" s="15"/>
      <c r="E189" s="24">
        <f>機能要件!E194</f>
        <v>0</v>
      </c>
      <c r="F189" s="24" t="e">
        <f>VLOOKUP(機能要件!E194,Sheet1!$B$3:$D$6,3,FALSE)</f>
        <v>#N/A</v>
      </c>
      <c r="G189" s="22"/>
      <c r="H189" s="8"/>
    </row>
    <row r="190" spans="1:8" ht="37.5" x14ac:dyDescent="0.4">
      <c r="A190" s="8">
        <v>185</v>
      </c>
      <c r="B190" s="14" t="s">
        <v>226</v>
      </c>
      <c r="C190" s="14" t="s">
        <v>235</v>
      </c>
      <c r="D190" s="13" t="s">
        <v>208</v>
      </c>
      <c r="E190" s="24">
        <f>機能要件!E195</f>
        <v>0</v>
      </c>
      <c r="F190" s="24" t="e">
        <f>VLOOKUP(機能要件!E195,Sheet1!$B$3:$D$6,3,FALSE)</f>
        <v>#N/A</v>
      </c>
      <c r="G190" s="22"/>
      <c r="H190" s="8"/>
    </row>
    <row r="191" spans="1:8" ht="37.5" x14ac:dyDescent="0.4">
      <c r="A191" s="8">
        <v>186</v>
      </c>
      <c r="B191" s="9" t="s">
        <v>129</v>
      </c>
      <c r="C191" s="1" t="s">
        <v>210</v>
      </c>
      <c r="D191" s="2" t="s">
        <v>208</v>
      </c>
      <c r="E191" s="24">
        <f>機能要件!E196</f>
        <v>0</v>
      </c>
      <c r="F191" s="24" t="e">
        <f>VLOOKUP(機能要件!E196,Sheet1!$B$3:$D$6,3,FALSE)</f>
        <v>#N/A</v>
      </c>
      <c r="G191" s="22"/>
      <c r="H191" s="8"/>
    </row>
    <row r="192" spans="1:8" ht="37.5" x14ac:dyDescent="0.4">
      <c r="A192" s="8">
        <v>187</v>
      </c>
      <c r="B192" s="9" t="s">
        <v>129</v>
      </c>
      <c r="C192" s="1" t="s">
        <v>132</v>
      </c>
      <c r="D192" s="13" t="s">
        <v>208</v>
      </c>
      <c r="E192" s="24">
        <f>機能要件!E197</f>
        <v>0</v>
      </c>
      <c r="F192" s="24" t="e">
        <f>VLOOKUP(機能要件!E197,Sheet1!$B$3:$D$6,3,FALSE)</f>
        <v>#N/A</v>
      </c>
      <c r="G192" s="22"/>
      <c r="H192" s="8"/>
    </row>
    <row r="193" spans="1:8" ht="37.5" x14ac:dyDescent="0.4">
      <c r="A193" s="8">
        <v>188</v>
      </c>
      <c r="B193" s="9" t="s">
        <v>129</v>
      </c>
      <c r="C193" s="1" t="s">
        <v>141</v>
      </c>
      <c r="D193" s="2"/>
      <c r="E193" s="24">
        <f>機能要件!E198</f>
        <v>0</v>
      </c>
      <c r="F193" s="24" t="e">
        <f>VLOOKUP(機能要件!E198,Sheet1!$B$3:$D$6,3,FALSE)</f>
        <v>#N/A</v>
      </c>
      <c r="G193" s="22"/>
      <c r="H193" s="8"/>
    </row>
    <row r="194" spans="1:8" ht="37.5" x14ac:dyDescent="0.4">
      <c r="A194" s="8">
        <v>189</v>
      </c>
      <c r="B194" s="9" t="s">
        <v>129</v>
      </c>
      <c r="C194" s="1" t="s">
        <v>138</v>
      </c>
      <c r="D194" s="2" t="s">
        <v>208</v>
      </c>
      <c r="E194" s="24">
        <f>機能要件!E199</f>
        <v>0</v>
      </c>
      <c r="F194" s="24" t="e">
        <f>VLOOKUP(機能要件!E199,Sheet1!$B$3:$D$6,3,FALSE)</f>
        <v>#N/A</v>
      </c>
      <c r="G194" s="22"/>
      <c r="H194" s="8"/>
    </row>
    <row r="195" spans="1:8" ht="37.5" x14ac:dyDescent="0.4">
      <c r="A195" s="8">
        <v>190</v>
      </c>
      <c r="B195" s="9" t="s">
        <v>129</v>
      </c>
      <c r="C195" s="1" t="s">
        <v>133</v>
      </c>
      <c r="D195" s="2"/>
      <c r="E195" s="24">
        <f>機能要件!E200</f>
        <v>0</v>
      </c>
      <c r="F195" s="24" t="e">
        <f>VLOOKUP(機能要件!E200,Sheet1!$B$3:$D$6,3,FALSE)</f>
        <v>#N/A</v>
      </c>
      <c r="G195" s="22"/>
      <c r="H195" s="8"/>
    </row>
    <row r="196" spans="1:8" ht="37.5" x14ac:dyDescent="0.4">
      <c r="A196" s="8">
        <v>191</v>
      </c>
      <c r="B196" s="9" t="s">
        <v>129</v>
      </c>
      <c r="C196" s="1" t="s">
        <v>139</v>
      </c>
      <c r="D196" s="2" t="s">
        <v>208</v>
      </c>
      <c r="E196" s="24">
        <f>機能要件!E201</f>
        <v>0</v>
      </c>
      <c r="F196" s="24" t="e">
        <f>VLOOKUP(機能要件!E201,Sheet1!$B$3:$D$6,3,FALSE)</f>
        <v>#N/A</v>
      </c>
      <c r="G196" s="22"/>
      <c r="H196" s="8"/>
    </row>
    <row r="197" spans="1:8" ht="37.5" x14ac:dyDescent="0.4">
      <c r="A197" s="8">
        <v>192</v>
      </c>
      <c r="B197" s="9" t="s">
        <v>129</v>
      </c>
      <c r="C197" s="1" t="s">
        <v>140</v>
      </c>
      <c r="D197" s="2" t="s">
        <v>208</v>
      </c>
      <c r="E197" s="24">
        <f>機能要件!E202</f>
        <v>0</v>
      </c>
      <c r="F197" s="24" t="e">
        <f>VLOOKUP(機能要件!E202,Sheet1!$B$3:$D$6,3,FALSE)</f>
        <v>#N/A</v>
      </c>
      <c r="G197" s="22"/>
      <c r="H197" s="8"/>
    </row>
    <row r="198" spans="1:8" ht="19.5" x14ac:dyDescent="0.4">
      <c r="A198" s="8">
        <v>193</v>
      </c>
      <c r="B198" s="11" t="s">
        <v>227</v>
      </c>
      <c r="C198" s="12" t="s">
        <v>164</v>
      </c>
      <c r="D198" s="13" t="s">
        <v>0</v>
      </c>
      <c r="E198" s="24">
        <f>機能要件!E203</f>
        <v>0</v>
      </c>
      <c r="F198" s="24" t="e">
        <f>VLOOKUP(機能要件!E203,Sheet1!$B$3:$D$6,3,FALSE)</f>
        <v>#N/A</v>
      </c>
      <c r="G198" s="22"/>
      <c r="H198" s="8"/>
    </row>
    <row r="199" spans="1:8" ht="37.5" x14ac:dyDescent="0.4">
      <c r="A199" s="8">
        <v>194</v>
      </c>
      <c r="B199" s="11" t="s">
        <v>227</v>
      </c>
      <c r="C199" s="12" t="s">
        <v>163</v>
      </c>
      <c r="D199" s="13" t="s">
        <v>208</v>
      </c>
      <c r="E199" s="24">
        <f>機能要件!E204</f>
        <v>0</v>
      </c>
      <c r="F199" s="24" t="e">
        <f>VLOOKUP(機能要件!E204,Sheet1!$B$3:$D$6,3,FALSE)</f>
        <v>#N/A</v>
      </c>
      <c r="G199" s="22"/>
      <c r="H199" s="8"/>
    </row>
    <row r="200" spans="1:8" ht="37.5" x14ac:dyDescent="0.4">
      <c r="A200" s="8">
        <v>195</v>
      </c>
      <c r="B200" s="9" t="s">
        <v>129</v>
      </c>
      <c r="C200" s="1" t="s">
        <v>136</v>
      </c>
      <c r="D200" s="2"/>
      <c r="E200" s="24">
        <f>機能要件!E205</f>
        <v>0</v>
      </c>
      <c r="F200" s="24" t="e">
        <f>VLOOKUP(機能要件!E205,Sheet1!$B$3:$D$6,3,FALSE)</f>
        <v>#N/A</v>
      </c>
      <c r="G200" s="22"/>
      <c r="H200" s="8"/>
    </row>
    <row r="201" spans="1:8" ht="37.5" x14ac:dyDescent="0.4">
      <c r="A201" s="8">
        <v>196</v>
      </c>
      <c r="B201" s="9" t="s">
        <v>129</v>
      </c>
      <c r="C201" s="1" t="s">
        <v>144</v>
      </c>
      <c r="D201" s="2"/>
      <c r="E201" s="24">
        <f>機能要件!E206</f>
        <v>0</v>
      </c>
      <c r="F201" s="24" t="e">
        <f>VLOOKUP(機能要件!E206,Sheet1!$B$3:$D$6,3,FALSE)</f>
        <v>#N/A</v>
      </c>
      <c r="G201" s="22"/>
      <c r="H201" s="8"/>
    </row>
    <row r="202" spans="1:8" ht="37.5" x14ac:dyDescent="0.4">
      <c r="A202" s="8">
        <v>197</v>
      </c>
      <c r="B202" s="9" t="s">
        <v>129</v>
      </c>
      <c r="C202" s="1" t="s">
        <v>148</v>
      </c>
      <c r="D202" s="2" t="s">
        <v>208</v>
      </c>
      <c r="E202" s="24">
        <f>機能要件!E207</f>
        <v>0</v>
      </c>
      <c r="F202" s="24" t="e">
        <f>VLOOKUP(機能要件!E207,Sheet1!$B$3:$D$6,3,FALSE)</f>
        <v>#N/A</v>
      </c>
      <c r="G202" s="22"/>
      <c r="H202" s="8"/>
    </row>
    <row r="203" spans="1:8" ht="37.5" x14ac:dyDescent="0.4">
      <c r="A203" s="8">
        <v>198</v>
      </c>
      <c r="B203" s="9" t="s">
        <v>129</v>
      </c>
      <c r="C203" s="1" t="s">
        <v>146</v>
      </c>
      <c r="D203" s="2" t="s">
        <v>208</v>
      </c>
      <c r="E203" s="24">
        <f>機能要件!E208</f>
        <v>0</v>
      </c>
      <c r="F203" s="24" t="e">
        <f>VLOOKUP(機能要件!E208,Sheet1!$B$3:$D$6,3,FALSE)</f>
        <v>#N/A</v>
      </c>
      <c r="G203" s="22"/>
      <c r="H203" s="8"/>
    </row>
    <row r="204" spans="1:8" ht="37.5" x14ac:dyDescent="0.4">
      <c r="A204" s="8">
        <v>199</v>
      </c>
      <c r="B204" s="9" t="s">
        <v>129</v>
      </c>
      <c r="C204" s="1" t="s">
        <v>130</v>
      </c>
      <c r="D204" s="2" t="s">
        <v>208</v>
      </c>
      <c r="E204" s="24">
        <f>機能要件!E209</f>
        <v>0</v>
      </c>
      <c r="F204" s="24" t="e">
        <f>VLOOKUP(機能要件!E209,Sheet1!$B$3:$D$6,3,FALSE)</f>
        <v>#N/A</v>
      </c>
      <c r="G204" s="22"/>
      <c r="H204" s="8"/>
    </row>
    <row r="205" spans="1:8" ht="37.5" x14ac:dyDescent="0.4">
      <c r="A205" s="8">
        <v>200</v>
      </c>
      <c r="B205" s="9" t="s">
        <v>129</v>
      </c>
      <c r="C205" s="1" t="s">
        <v>147</v>
      </c>
      <c r="D205" s="2" t="s">
        <v>208</v>
      </c>
      <c r="E205" s="24">
        <f>機能要件!E210</f>
        <v>0</v>
      </c>
      <c r="F205" s="24" t="e">
        <f>VLOOKUP(機能要件!E210,Sheet1!$B$3:$D$6,3,FALSE)</f>
        <v>#N/A</v>
      </c>
      <c r="G205" s="22"/>
      <c r="H205" s="8"/>
    </row>
    <row r="206" spans="1:8" ht="37.5" x14ac:dyDescent="0.4">
      <c r="A206" s="8">
        <v>201</v>
      </c>
      <c r="B206" s="9" t="s">
        <v>129</v>
      </c>
      <c r="C206" s="1" t="s">
        <v>203</v>
      </c>
      <c r="D206" s="2" t="s">
        <v>208</v>
      </c>
      <c r="E206" s="24">
        <f>機能要件!E211</f>
        <v>0</v>
      </c>
      <c r="F206" s="24" t="e">
        <f>VLOOKUP(機能要件!E211,Sheet1!$B$3:$D$6,3,FALSE)</f>
        <v>#N/A</v>
      </c>
      <c r="G206" s="22"/>
      <c r="H206" s="8"/>
    </row>
    <row r="207" spans="1:8" ht="37.5" x14ac:dyDescent="0.4">
      <c r="A207" s="8">
        <v>202</v>
      </c>
      <c r="B207" s="9" t="s">
        <v>129</v>
      </c>
      <c r="C207" s="1" t="s">
        <v>135</v>
      </c>
      <c r="D207" s="2" t="s">
        <v>208</v>
      </c>
      <c r="E207" s="24">
        <f>機能要件!E212</f>
        <v>0</v>
      </c>
      <c r="F207" s="24" t="e">
        <f>VLOOKUP(機能要件!E212,Sheet1!$B$3:$D$6,3,FALSE)</f>
        <v>#N/A</v>
      </c>
      <c r="G207" s="22"/>
      <c r="H207" s="8"/>
    </row>
    <row r="208" spans="1:8" ht="243.75" x14ac:dyDescent="0.4">
      <c r="A208" s="8">
        <v>203</v>
      </c>
      <c r="B208" s="9" t="s">
        <v>129</v>
      </c>
      <c r="C208" s="1" t="s">
        <v>216</v>
      </c>
      <c r="D208" s="2" t="s">
        <v>208</v>
      </c>
      <c r="E208" s="24">
        <f>機能要件!E213</f>
        <v>0</v>
      </c>
      <c r="F208" s="24" t="e">
        <f>VLOOKUP(機能要件!E213,Sheet1!$B$3:$D$6,3,FALSE)</f>
        <v>#N/A</v>
      </c>
      <c r="G208" s="22"/>
      <c r="H208" s="8"/>
    </row>
    <row r="209" spans="1:9" ht="37.5" x14ac:dyDescent="0.4">
      <c r="A209" s="8">
        <v>204</v>
      </c>
      <c r="B209" s="9" t="s">
        <v>129</v>
      </c>
      <c r="C209" s="1" t="s">
        <v>143</v>
      </c>
      <c r="D209" s="2" t="s">
        <v>208</v>
      </c>
      <c r="E209" s="24">
        <f>機能要件!E214</f>
        <v>0</v>
      </c>
      <c r="F209" s="24" t="e">
        <f>VLOOKUP(機能要件!E214,Sheet1!$B$3:$D$6,3,FALSE)</f>
        <v>#N/A</v>
      </c>
      <c r="G209" s="22"/>
      <c r="H209" s="8"/>
    </row>
    <row r="210" spans="1:9" ht="37.5" x14ac:dyDescent="0.4">
      <c r="A210" s="8">
        <v>205</v>
      </c>
      <c r="B210" s="9" t="s">
        <v>129</v>
      </c>
      <c r="C210" s="1" t="s">
        <v>145</v>
      </c>
      <c r="D210" s="2" t="s">
        <v>208</v>
      </c>
      <c r="E210" s="24">
        <f>機能要件!E215</f>
        <v>0</v>
      </c>
      <c r="F210" s="24" t="e">
        <f>VLOOKUP(機能要件!E215,Sheet1!$B$3:$D$6,3,FALSE)</f>
        <v>#N/A</v>
      </c>
      <c r="G210" s="22"/>
      <c r="H210" s="8"/>
    </row>
    <row r="211" spans="1:9" ht="56.25" x14ac:dyDescent="0.4">
      <c r="A211" s="8">
        <v>206</v>
      </c>
      <c r="B211" s="9" t="s">
        <v>129</v>
      </c>
      <c r="C211" s="1" t="s">
        <v>131</v>
      </c>
      <c r="D211" s="2" t="s">
        <v>208</v>
      </c>
      <c r="E211" s="24">
        <f>機能要件!E216</f>
        <v>0</v>
      </c>
      <c r="F211" s="24" t="e">
        <f>VLOOKUP(機能要件!E216,Sheet1!$B$3:$D$6,3,FALSE)</f>
        <v>#N/A</v>
      </c>
      <c r="G211" s="22"/>
      <c r="H211" s="8"/>
    </row>
    <row r="212" spans="1:9" ht="37.5" x14ac:dyDescent="0.4">
      <c r="A212" s="8">
        <v>207</v>
      </c>
      <c r="B212" s="9" t="s">
        <v>129</v>
      </c>
      <c r="C212" s="1" t="s">
        <v>137</v>
      </c>
      <c r="D212" s="2" t="s">
        <v>208</v>
      </c>
      <c r="E212" s="24">
        <f>機能要件!E217</f>
        <v>0</v>
      </c>
      <c r="F212" s="24" t="e">
        <f>VLOOKUP(機能要件!E217,Sheet1!$B$3:$D$6,3,FALSE)</f>
        <v>#N/A</v>
      </c>
      <c r="G212" s="22"/>
      <c r="H212" s="8"/>
    </row>
    <row r="213" spans="1:9" ht="56.25" x14ac:dyDescent="0.4">
      <c r="A213" s="8">
        <v>208</v>
      </c>
      <c r="B213" s="9" t="s">
        <v>129</v>
      </c>
      <c r="C213" s="1" t="s">
        <v>150</v>
      </c>
      <c r="D213" s="2" t="s">
        <v>208</v>
      </c>
      <c r="E213" s="24">
        <f>機能要件!E218</f>
        <v>0</v>
      </c>
      <c r="F213" s="24" t="e">
        <f>VLOOKUP(機能要件!E218,Sheet1!$B$3:$D$6,3,FALSE)</f>
        <v>#N/A</v>
      </c>
      <c r="G213" s="22"/>
      <c r="H213" s="8"/>
    </row>
    <row r="214" spans="1:9" ht="56.25" x14ac:dyDescent="0.4">
      <c r="A214" s="8">
        <v>209</v>
      </c>
      <c r="B214" s="9" t="s">
        <v>129</v>
      </c>
      <c r="C214" s="1" t="s">
        <v>206</v>
      </c>
      <c r="D214" s="2" t="s">
        <v>208</v>
      </c>
      <c r="E214" s="24">
        <f>機能要件!E219</f>
        <v>0</v>
      </c>
      <c r="F214" s="24" t="e">
        <f>VLOOKUP(機能要件!E219,Sheet1!$B$3:$D$6,3,FALSE)</f>
        <v>#N/A</v>
      </c>
      <c r="G214" s="22"/>
      <c r="H214" s="8"/>
    </row>
    <row r="215" spans="1:9" ht="56.25" x14ac:dyDescent="0.4">
      <c r="A215" s="8">
        <v>210</v>
      </c>
      <c r="B215" s="9" t="s">
        <v>129</v>
      </c>
      <c r="C215" s="1" t="s">
        <v>151</v>
      </c>
      <c r="D215" s="2" t="s">
        <v>208</v>
      </c>
      <c r="E215" s="24">
        <f>機能要件!E220</f>
        <v>0</v>
      </c>
      <c r="F215" s="24" t="e">
        <f>VLOOKUP(機能要件!E220,Sheet1!$B$3:$D$6,3,FALSE)</f>
        <v>#N/A</v>
      </c>
      <c r="G215" s="22"/>
      <c r="H215" s="8"/>
    </row>
    <row r="216" spans="1:9" ht="56.25" x14ac:dyDescent="0.4">
      <c r="A216" s="8">
        <v>211</v>
      </c>
      <c r="B216" s="9" t="s">
        <v>129</v>
      </c>
      <c r="C216" s="1" t="s">
        <v>152</v>
      </c>
      <c r="D216" s="2" t="s">
        <v>208</v>
      </c>
      <c r="E216" s="24">
        <f>機能要件!E221</f>
        <v>0</v>
      </c>
      <c r="F216" s="24" t="e">
        <f>VLOOKUP(機能要件!E221,Sheet1!$B$3:$D$6,3,FALSE)</f>
        <v>#N/A</v>
      </c>
      <c r="G216" s="22"/>
      <c r="H216" s="8"/>
    </row>
    <row r="217" spans="1:9" ht="37.5" x14ac:dyDescent="0.4">
      <c r="A217" s="8">
        <v>212</v>
      </c>
      <c r="B217" s="9" t="s">
        <v>129</v>
      </c>
      <c r="C217" s="14" t="s">
        <v>237</v>
      </c>
      <c r="D217" s="15"/>
      <c r="E217" s="24">
        <f>機能要件!E222</f>
        <v>0</v>
      </c>
      <c r="F217" s="24" t="e">
        <f>VLOOKUP(機能要件!E222,Sheet1!$B$3:$D$6,3,FALSE)</f>
        <v>#N/A</v>
      </c>
      <c r="G217" s="22"/>
      <c r="H217" s="8"/>
    </row>
    <row r="218" spans="1:9" ht="37.5" x14ac:dyDescent="0.4">
      <c r="A218" s="8">
        <v>213</v>
      </c>
      <c r="B218" s="9" t="s">
        <v>129</v>
      </c>
      <c r="C218" s="14" t="s">
        <v>236</v>
      </c>
      <c r="D218" s="15"/>
      <c r="E218" s="24">
        <f>機能要件!E223</f>
        <v>0</v>
      </c>
      <c r="F218" s="24" t="e">
        <f>VLOOKUP(機能要件!E223,Sheet1!$B$3:$D$6,3,FALSE)</f>
        <v>#N/A</v>
      </c>
      <c r="G218" s="22"/>
      <c r="H218" s="8"/>
    </row>
    <row r="219" spans="1:9" ht="37.5" x14ac:dyDescent="0.4">
      <c r="A219" s="8">
        <v>214</v>
      </c>
      <c r="B219" s="9" t="s">
        <v>129</v>
      </c>
      <c r="C219" s="14" t="s">
        <v>238</v>
      </c>
      <c r="D219" s="15"/>
      <c r="E219" s="24">
        <f>機能要件!E224</f>
        <v>0</v>
      </c>
      <c r="F219" s="24" t="e">
        <f>VLOOKUP(機能要件!E224,Sheet1!$B$3:$D$6,3,FALSE)</f>
        <v>#N/A</v>
      </c>
      <c r="G219" s="22"/>
      <c r="H219" s="8"/>
    </row>
    <row r="220" spans="1:9" ht="37.5" x14ac:dyDescent="0.4">
      <c r="A220" s="8">
        <v>215</v>
      </c>
      <c r="B220" s="9" t="s">
        <v>129</v>
      </c>
      <c r="C220" s="14" t="s">
        <v>239</v>
      </c>
      <c r="D220" s="15"/>
      <c r="E220" s="24">
        <f>機能要件!E225</f>
        <v>0</v>
      </c>
      <c r="F220" s="24" t="e">
        <f>VLOOKUP(機能要件!E225,Sheet1!$B$3:$D$6,3,FALSE)</f>
        <v>#N/A</v>
      </c>
      <c r="G220" s="22"/>
      <c r="H220" s="8"/>
    </row>
    <row r="221" spans="1:9" ht="37.5" x14ac:dyDescent="0.4">
      <c r="A221" s="8">
        <v>216</v>
      </c>
      <c r="B221" s="9" t="s">
        <v>129</v>
      </c>
      <c r="C221" s="1" t="s">
        <v>134</v>
      </c>
      <c r="D221" s="2"/>
      <c r="E221" s="24">
        <f>機能要件!E226</f>
        <v>0</v>
      </c>
      <c r="F221" s="24" t="e">
        <f>VLOOKUP(機能要件!E226,Sheet1!$B$3:$D$6,3,FALSE)</f>
        <v>#N/A</v>
      </c>
      <c r="G221" s="22"/>
      <c r="H221" s="8"/>
    </row>
    <row r="222" spans="1:9" ht="37.5" x14ac:dyDescent="0.4">
      <c r="A222" s="8">
        <v>217</v>
      </c>
      <c r="B222" s="9" t="s">
        <v>129</v>
      </c>
      <c r="C222" s="1" t="s">
        <v>142</v>
      </c>
      <c r="D222" s="2" t="s">
        <v>208</v>
      </c>
      <c r="E222" s="24">
        <f>機能要件!E227</f>
        <v>0</v>
      </c>
      <c r="F222" s="24" t="e">
        <f>VLOOKUP(機能要件!E227,Sheet1!$B$3:$D$6,3,FALSE)</f>
        <v>#N/A</v>
      </c>
      <c r="G222" s="22"/>
      <c r="H222" s="8"/>
      <c r="I222" s="18"/>
    </row>
    <row r="223" spans="1:9" ht="37.5" x14ac:dyDescent="0.4">
      <c r="A223" s="8">
        <v>218</v>
      </c>
      <c r="B223" s="9" t="s">
        <v>129</v>
      </c>
      <c r="C223" s="1" t="s">
        <v>149</v>
      </c>
      <c r="D223" s="2" t="s">
        <v>208</v>
      </c>
      <c r="E223" s="24">
        <f>機能要件!E228</f>
        <v>0</v>
      </c>
      <c r="F223" s="24" t="e">
        <f>VLOOKUP(機能要件!E228,Sheet1!$B$3:$D$6,3,FALSE)</f>
        <v>#N/A</v>
      </c>
      <c r="G223" s="22"/>
      <c r="H223" s="8"/>
    </row>
    <row r="224" spans="1:9" x14ac:dyDescent="0.4">
      <c r="D224" s="18">
        <f>COUNTA(D6:D223)</f>
        <v>125</v>
      </c>
      <c r="F224" s="18" t="e">
        <f>SUM(F6:F223)</f>
        <v>#N/A</v>
      </c>
      <c r="G224" s="40">
        <f>SUM(G6:G223)</f>
        <v>0</v>
      </c>
    </row>
    <row r="225" spans="4:8" x14ac:dyDescent="0.4">
      <c r="D225" s="18" t="s">
        <v>253</v>
      </c>
      <c r="E225" s="18">
        <f>COUNTIF($E$6:$E$223,"◎")</f>
        <v>0</v>
      </c>
      <c r="F225" s="18">
        <v>1</v>
      </c>
      <c r="G225" s="4">
        <f>E225*F225</f>
        <v>0</v>
      </c>
    </row>
    <row r="226" spans="4:8" x14ac:dyDescent="0.4">
      <c r="D226" s="18" t="s">
        <v>208</v>
      </c>
      <c r="E226" s="18">
        <f>COUNTIF($E$6:$E$223,"○")</f>
        <v>0</v>
      </c>
      <c r="F226" s="18">
        <v>0.6</v>
      </c>
      <c r="G226" s="4">
        <f t="shared" ref="G226:G228" si="0">E226*F226</f>
        <v>0</v>
      </c>
    </row>
    <row r="227" spans="4:8" x14ac:dyDescent="0.4">
      <c r="D227" s="18" t="s">
        <v>257</v>
      </c>
      <c r="E227" s="18">
        <f>COUNTIF($E$6:$E$223,"△")</f>
        <v>0</v>
      </c>
      <c r="F227" s="18">
        <v>0.3</v>
      </c>
      <c r="G227" s="4">
        <f t="shared" si="0"/>
        <v>0</v>
      </c>
    </row>
    <row r="228" spans="4:8" ht="19.5" thickBot="1" x14ac:dyDescent="0.45">
      <c r="D228" s="18" t="s">
        <v>259</v>
      </c>
      <c r="E228" s="18">
        <f>COUNTIF($E$6:$E$223,"×")</f>
        <v>0</v>
      </c>
      <c r="F228" s="18">
        <v>0</v>
      </c>
      <c r="G228" s="4">
        <f t="shared" si="0"/>
        <v>0</v>
      </c>
    </row>
    <row r="229" spans="4:8" ht="24.75" thickBot="1" x14ac:dyDescent="0.45">
      <c r="G229" s="4">
        <f>SUM(G225:G228)</f>
        <v>0</v>
      </c>
      <c r="H229" s="31">
        <f>ROUND(G229/218*15,1)</f>
        <v>0</v>
      </c>
    </row>
  </sheetData>
  <autoFilter ref="B5:D223"/>
  <mergeCells count="11">
    <mergeCell ref="G4:H4"/>
    <mergeCell ref="G2:H2"/>
    <mergeCell ref="G1:H1"/>
    <mergeCell ref="A4:A5"/>
    <mergeCell ref="B4:B5"/>
    <mergeCell ref="C4:C5"/>
    <mergeCell ref="D4:D5"/>
    <mergeCell ref="E4:E5"/>
    <mergeCell ref="D2:F2"/>
    <mergeCell ref="D3:F3"/>
    <mergeCell ref="G3:H3"/>
  </mergeCells>
  <phoneticPr fontId="1"/>
  <pageMargins left="0.70866141732283472" right="0.70866141732283472" top="0.74803149606299213" bottom="0.74803149606299213" header="0.31496062992125984" footer="0.31496062992125984"/>
  <pageSetup paperSize="9" scale="77"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機能要件</vt:lpstr>
      <vt:lpstr>Sheet1</vt:lpstr>
      <vt:lpstr>機能要件 (2)</vt:lpstr>
      <vt:lpstr>機能要件!Print_Area</vt:lpstr>
      <vt:lpstr>'機能要件 (2)'!Print_Area</vt:lpstr>
      <vt:lpstr>機能要件!Print_Titles</vt:lpstr>
      <vt:lpstr>'機能要件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2023-12-22T00:40:08Z</dcterms:modified>
</cp:coreProperties>
</file>