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43B83E17-D997-4AD6-9A82-C92B980E6BD0}" revIDLastSave="0" xr10:uidLastSave="{00000000-0000-0000-0000-000000000000}"/>
  <bookViews>
    <workbookView activeTab="1" xr2:uid="{00000000-000D-0000-FFFF-FFFF00000000}" windowHeight="15720" windowWidth="29040" xWindow="3000" yWindow="-16320"/>
  </bookViews>
  <sheets>
    <sheet r:id="rId1" name="家庭の省エネチャレンジシート(2026夏)" sheetId="2"/>
    <sheet r:id="rId2" name="記入例" sheetId="1"/>
  </sheets>
  <definedNames>
    <definedName localSheetId="0" name="_xlnm.Print_Area">'家庭の省エネチャレンジシート(2026夏)'!$A$1:$U$20</definedName>
    <definedName localSheetId="1" name="_xlnm.Print_Area">記入例!$A$1:$U$20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2" l="1"/>
  <c r="W15" i="2" s="1"/>
  <c r="S15" i="2"/>
  <c r="I15" i="2"/>
  <c r="H15" i="2"/>
  <c r="F15" i="2"/>
  <c r="V14" i="2"/>
  <c r="W14" i="2" s="1"/>
  <c r="S14" i="2"/>
  <c r="I14" i="2"/>
  <c r="H14" i="2"/>
  <c r="F14" i="2"/>
  <c r="V13" i="2"/>
  <c r="W13" i="2" s="1"/>
  <c r="S13" i="2"/>
  <c r="I13" i="2"/>
  <c r="H13" i="2"/>
  <c r="F13" i="2"/>
  <c r="V12" i="2"/>
  <c r="W12" i="2" s="1"/>
  <c r="S12" i="2"/>
  <c r="I12" i="2"/>
  <c r="H12" i="2"/>
  <c r="F12" i="2"/>
  <c r="V11" i="2"/>
  <c r="W11" i="2" s="1"/>
  <c r="S11" i="2"/>
  <c r="I11" i="2"/>
  <c r="H11" i="2"/>
  <c r="F11" i="2"/>
  <c r="V10" i="2"/>
  <c r="W10" i="2" s="1"/>
  <c r="S10" i="2"/>
  <c r="I10" i="2"/>
  <c r="H10" i="2"/>
  <c r="F10" i="2"/>
  <c r="V9" i="2"/>
  <c r="W9" i="2" s="1"/>
  <c r="S9" i="2"/>
  <c r="I9" i="2"/>
  <c r="H9" i="2"/>
  <c r="F9" i="2"/>
  <c r="V8" i="2"/>
  <c r="W8" i="2" s="1"/>
  <c r="S8" i="2"/>
  <c r="I8" i="2"/>
  <c r="H8" i="2"/>
  <c r="F8" i="2"/>
  <c r="V7" i="2"/>
  <c r="W7" i="2" s="1"/>
  <c r="S7" i="2"/>
  <c r="I7" i="2"/>
  <c r="H7" i="2"/>
  <c r="F7" i="2"/>
  <c r="V6" i="2"/>
  <c r="W6" i="2" s="1"/>
  <c r="S6" i="2"/>
  <c r="I6" i="2"/>
  <c r="H6" i="2"/>
  <c r="F6" i="2"/>
  <c r="S2" i="2" l="1"/>
  <c r="W16" i="2"/>
  <c r="S16" i="2" s="1"/>
  <c r="I13" i="1"/>
  <c r="V13" i="1"/>
  <c r="W13" i="1" s="1"/>
  <c r="H13" i="1"/>
  <c r="S13" i="1" s="1"/>
  <c r="F13" i="1"/>
  <c r="I15" i="1" l="1"/>
  <c r="I14" i="1"/>
  <c r="I12" i="1"/>
  <c r="I11" i="1"/>
  <c r="I10" i="1"/>
  <c r="I9" i="1"/>
  <c r="I8" i="1"/>
  <c r="I7" i="1"/>
  <c r="I6" i="1"/>
  <c r="H15" i="1"/>
  <c r="S15" i="1" s="1"/>
  <c r="H14" i="1"/>
  <c r="S14" i="1" s="1"/>
  <c r="H12" i="1"/>
  <c r="S12" i="1" s="1"/>
  <c r="H11" i="1"/>
  <c r="S11" i="1" s="1"/>
  <c r="H10" i="1"/>
  <c r="S10" i="1" s="1"/>
  <c r="H9" i="1"/>
  <c r="S9" i="1" s="1"/>
  <c r="H8" i="1"/>
  <c r="S8" i="1" s="1"/>
  <c r="H7" i="1"/>
  <c r="S7" i="1" s="1"/>
  <c r="V15" i="1" l="1"/>
  <c r="W15" i="1" s="1"/>
  <c r="V14" i="1"/>
  <c r="W14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F15" i="1"/>
  <c r="F14" i="1"/>
  <c r="F12" i="1"/>
  <c r="F11" i="1"/>
  <c r="F10" i="1"/>
  <c r="F9" i="1"/>
  <c r="F8" i="1"/>
  <c r="F7" i="1"/>
  <c r="F6" i="1"/>
  <c r="H6" i="1"/>
  <c r="S6" i="1" s="1"/>
  <c r="S2" i="1" s="1"/>
  <c r="W16" i="1" l="1"/>
  <c r="S16" i="1" s="1"/>
</calcChain>
</file>

<file path=xl/sharedStrings.xml><?xml version="1.0" encoding="utf-8"?>
<sst xmlns="http://schemas.openxmlformats.org/spreadsheetml/2006/main" count="314" uniqueCount="63">
  <si>
    <t>日</t>
    <rPh sb="0" eb="1">
      <t>ニチ</t>
    </rPh>
    <phoneticPr fontId="1"/>
  </si>
  <si>
    <t>取り組んだ期間</t>
    <rPh sb="0" eb="1">
      <t>ト</t>
    </rPh>
    <rPh sb="2" eb="3">
      <t>ク</t>
    </rPh>
    <rPh sb="5" eb="7">
      <t>キカン</t>
    </rPh>
    <phoneticPr fontId="1"/>
  </si>
  <si>
    <t>オトク円</t>
    <rPh sb="3" eb="4">
      <t>エン</t>
    </rPh>
    <phoneticPr fontId="1"/>
  </si>
  <si>
    <t>省エネ効果</t>
    <rPh sb="0" eb="1">
      <t>ショウ</t>
    </rPh>
    <rPh sb="3" eb="5">
      <t>コウカ</t>
    </rPh>
    <phoneticPr fontId="1"/>
  </si>
  <si>
    <t>CO2削減量</t>
    <rPh sb="3" eb="5">
      <t>サクゲン</t>
    </rPh>
    <rPh sb="5" eb="6">
      <t>リョウ</t>
    </rPh>
    <phoneticPr fontId="1"/>
  </si>
  <si>
    <t>ｋｇ</t>
    <phoneticPr fontId="1"/>
  </si>
  <si>
    <t>円</t>
    <rPh sb="0" eb="1">
      <t>エン</t>
    </rPh>
    <phoneticPr fontId="1"/>
  </si>
  <si>
    <t>ｋｗｈ</t>
    <phoneticPr fontId="1"/>
  </si>
  <si>
    <t>ガス
ｍ３</t>
    <phoneticPr fontId="1"/>
  </si>
  <si>
    <t>日</t>
    <rPh sb="0" eb="1">
      <t>ニチ</t>
    </rPh>
    <phoneticPr fontId="1"/>
  </si>
  <si>
    <t>１日あたりの</t>
    <rPh sb="1" eb="2">
      <t>ニチ</t>
    </rPh>
    <phoneticPr fontId="1"/>
  </si>
  <si>
    <t>○</t>
  </si>
  <si>
    <t>○</t>
    <phoneticPr fontId="1"/>
  </si>
  <si>
    <t>取組結果による</t>
    <rPh sb="0" eb="2">
      <t>トリク</t>
    </rPh>
    <rPh sb="2" eb="4">
      <t>ケッカ</t>
    </rPh>
    <phoneticPr fontId="1"/>
  </si>
  <si>
    <t>冷蔵庫は季節に合わせて設定温度を調節する</t>
    <phoneticPr fontId="1"/>
  </si>
  <si>
    <t>冷蔵庫にはものを詰め込まない</t>
    <phoneticPr fontId="1"/>
  </si>
  <si>
    <t>炊飯器の長時間保温はせず、使わないときはプラグを抜く</t>
    <phoneticPr fontId="1"/>
  </si>
  <si>
    <t>お風呂は間隔をあけずに続けて入る</t>
    <phoneticPr fontId="1"/>
  </si>
  <si>
    <t>使わない時は、電気便座のふたを閉める</t>
    <phoneticPr fontId="1"/>
  </si>
  <si>
    <t>１年間あたりの</t>
    <rPh sb="1" eb="3">
      <t>ネンカン</t>
    </rPh>
    <phoneticPr fontId="1"/>
  </si>
  <si>
    <t>テレビをつけている時間を1日1時間減らす</t>
    <rPh sb="9" eb="11">
      <t>ジカン</t>
    </rPh>
    <rPh sb="13" eb="14">
      <t>ニチ</t>
    </rPh>
    <rPh sb="15" eb="17">
      <t>ジカン</t>
    </rPh>
    <rPh sb="17" eb="18">
      <t>ヘ</t>
    </rPh>
    <phoneticPr fontId="1"/>
  </si>
  <si>
    <t>32.0ｋｗｈ</t>
    <phoneticPr fontId="1"/>
  </si>
  <si>
    <t>照明（白熱電球）の使用時間を1日1時間減らす</t>
    <rPh sb="0" eb="2">
      <t>ショウメイ</t>
    </rPh>
    <rPh sb="9" eb="11">
      <t>シヨウ</t>
    </rPh>
    <rPh sb="11" eb="13">
      <t>ジカン</t>
    </rPh>
    <rPh sb="15" eb="16">
      <t>ニチ</t>
    </rPh>
    <rPh sb="17" eb="19">
      <t>ジカン</t>
    </rPh>
    <rPh sb="19" eb="20">
      <t>ヘ</t>
    </rPh>
    <phoneticPr fontId="1"/>
  </si>
  <si>
    <t>kg</t>
    <phoneticPr fontId="1"/>
  </si>
  <si>
    <t>ｋｇ</t>
    <phoneticPr fontId="1"/>
  </si>
  <si>
    <t>ｋｇ</t>
    <phoneticPr fontId="1"/>
  </si>
  <si>
    <t>ｋｇ</t>
    <phoneticPr fontId="1"/>
  </si>
  <si>
    <t>kg－CO2</t>
    <phoneticPr fontId="1"/>
  </si>
  <si>
    <t>省エネチャレンジに取り組んだ結果、削減できた
温室効果ガス（CO2）量→</t>
    <phoneticPr fontId="1"/>
  </si>
  <si>
    <t>　東京都環境局気候変動対策部家庭エネルギー対策課</t>
    <rPh sb="1" eb="4">
      <t>トウキョウト</t>
    </rPh>
    <rPh sb="4" eb="7">
      <t>カンキョウキョク</t>
    </rPh>
    <rPh sb="7" eb="11">
      <t>キコウヘンドウ</t>
    </rPh>
    <rPh sb="11" eb="14">
      <t>タイサクブ</t>
    </rPh>
    <rPh sb="14" eb="16">
      <t>カテイ</t>
    </rPh>
    <rPh sb="21" eb="24">
      <t>タイサクカ</t>
    </rPh>
    <phoneticPr fontId="1"/>
  </si>
  <si>
    <t>★家庭でできる省エネ行動チェックポイント</t>
    <rPh sb="1" eb="3">
      <t>カテイ</t>
    </rPh>
    <rPh sb="7" eb="8">
      <t>ショウ</t>
    </rPh>
    <rPh sb="10" eb="12">
      <t>コウドウ</t>
    </rPh>
    <phoneticPr fontId="1"/>
  </si>
  <si>
    <t>/　　　　　　から　　　/　　　　まで</t>
    <phoneticPr fontId="1"/>
  </si>
  <si>
    <t>CO2
削減量</t>
    <rPh sb="4" eb="6">
      <t>サクゲン</t>
    </rPh>
    <rPh sb="6" eb="7">
      <t>リョウ</t>
    </rPh>
    <phoneticPr fontId="1"/>
  </si>
  <si>
    <t>省エネ
効果</t>
    <rPh sb="0" eb="1">
      <t>ショウ</t>
    </rPh>
    <rPh sb="4" eb="6">
      <t>コウカ</t>
    </rPh>
    <phoneticPr fontId="1"/>
  </si>
  <si>
    <t>①</t>
    <phoneticPr fontId="1"/>
  </si>
  <si>
    <t>kg‐CO2</t>
    <phoneticPr fontId="1"/>
  </si>
  <si>
    <t>②</t>
    <phoneticPr fontId="1"/>
  </si>
  <si>
    <t>○の数</t>
    <rPh sb="2" eb="3">
      <t>カズ</t>
    </rPh>
    <phoneticPr fontId="1"/>
  </si>
  <si>
    <t>家計の
オトク</t>
    <rPh sb="0" eb="2">
      <t>カケイ</t>
    </rPh>
    <phoneticPr fontId="1"/>
  </si>
  <si>
    <t>↓</t>
    <phoneticPr fontId="1"/>
  </si>
  <si>
    <t>↓</t>
    <phoneticPr fontId="1"/>
  </si>
  <si>
    <t>↓</t>
    <phoneticPr fontId="1"/>
  </si>
  <si>
    <t>★ほかにもあります、省エネ取り組みの例</t>
    <rPh sb="10" eb="11">
      <t>ショウ</t>
    </rPh>
    <rPh sb="13" eb="14">
      <t>ト</t>
    </rPh>
    <rPh sb="15" eb="16">
      <t>ク</t>
    </rPh>
    <rPh sb="18" eb="19">
      <t>レイ</t>
    </rPh>
    <phoneticPr fontId="1"/>
  </si>
  <si>
    <t>（1年間あたり）</t>
    <rPh sb="2" eb="4">
      <t>ネンカン</t>
    </rPh>
    <phoneticPr fontId="1"/>
  </si>
  <si>
    <t>家計のオトク</t>
    <rPh sb="0" eb="2">
      <t>カケイ</t>
    </rPh>
    <phoneticPr fontId="1"/>
  </si>
  <si>
    <t xml:space="preserve">
①×②</t>
    <phoneticPr fontId="1"/>
  </si>
  <si>
    <t>②　白熱電球をLED電球に交換する</t>
    <phoneticPr fontId="1"/>
  </si>
  <si>
    <t>①　エアコンのフィルターをこまめに掃除する（月2回程度）</t>
    <rPh sb="17" eb="19">
      <t>ソウジ</t>
    </rPh>
    <rPh sb="22" eb="23">
      <t>ツキ</t>
    </rPh>
    <rPh sb="24" eb="25">
      <t>カイ</t>
    </rPh>
    <rPh sb="25" eb="27">
      <t>テイド</t>
    </rPh>
    <phoneticPr fontId="1"/>
  </si>
  <si>
    <t>エアコン冷房時の室温は28℃を目安にする</t>
    <rPh sb="4" eb="6">
      <t>レイボウ</t>
    </rPh>
    <phoneticPr fontId="1"/>
  </si>
  <si>
    <t>冷房器具（エアコン）の使用時間を1日1時間減らす</t>
    <rPh sb="0" eb="2">
      <t>レイボウ</t>
    </rPh>
    <rPh sb="2" eb="4">
      <t>キグ</t>
    </rPh>
    <phoneticPr fontId="1"/>
  </si>
  <si>
    <t>衣類乾燥機は、自然乾燥と併用して使う</t>
    <rPh sb="0" eb="5">
      <t>イルイカンソウキ</t>
    </rPh>
    <rPh sb="7" eb="11">
      <t>シゼンカンソウ</t>
    </rPh>
    <rPh sb="12" eb="14">
      <t>ヘイヨウ</t>
    </rPh>
    <rPh sb="16" eb="17">
      <t>ツカ</t>
    </rPh>
    <phoneticPr fontId="1"/>
  </si>
  <si>
    <t>○</t>
    <phoneticPr fontId="1"/>
  </si>
  <si>
    <r>
      <rPr>
        <sz val="12"/>
        <color rgb="FFFF0000"/>
        <rFont val="BIZ UDPゴシック"/>
        <family val="3"/>
        <charset val="128"/>
      </rPr>
      <t>８</t>
    </r>
    <r>
      <rPr>
        <sz val="12"/>
        <color theme="1"/>
        <rFont val="BIZ UDPゴシック"/>
        <family val="3"/>
        <charset val="128"/>
      </rPr>
      <t>/</t>
    </r>
    <r>
      <rPr>
        <sz val="12"/>
        <color rgb="FFFF0000"/>
        <rFont val="BIZ UDPゴシック"/>
        <family val="3"/>
        <charset val="128"/>
      </rPr>
      <t>４</t>
    </r>
    <r>
      <rPr>
        <sz val="12"/>
        <color theme="1"/>
        <rFont val="BIZ UDPゴシック"/>
        <family val="3"/>
        <charset val="128"/>
      </rPr>
      <t>　　から　</t>
    </r>
    <r>
      <rPr>
        <sz val="12"/>
        <color rgb="FFFF0000"/>
        <rFont val="BIZ UDPゴシック"/>
        <family val="3"/>
        <charset val="128"/>
      </rPr>
      <t>８</t>
    </r>
    <r>
      <rPr>
        <sz val="12"/>
        <color theme="1"/>
        <rFont val="BIZ UDPゴシック"/>
        <family val="3"/>
        <charset val="128"/>
      </rPr>
      <t>　/　</t>
    </r>
    <r>
      <rPr>
        <sz val="12"/>
        <color rgb="FFFF0000"/>
        <rFont val="BIZ UDPゴシック"/>
        <family val="3"/>
        <charset val="128"/>
      </rPr>
      <t>１０</t>
    </r>
    <r>
      <rPr>
        <sz val="12"/>
        <color theme="1"/>
        <rFont val="BIZ UDPゴシック"/>
        <family val="3"/>
        <charset val="128"/>
      </rPr>
      <t>　まで</t>
    </r>
    <phoneticPr fontId="1"/>
  </si>
  <si>
    <t>○</t>
    <phoneticPr fontId="1"/>
  </si>
  <si>
    <t>参考：「家庭の省エネハンドブック（令8年3月発行）」</t>
    <rPh sb="0" eb="2">
      <t>サンコウ</t>
    </rPh>
    <rPh sb="4" eb="6">
      <t>カテイ</t>
    </rPh>
    <rPh sb="7" eb="8">
      <t>ショウ</t>
    </rPh>
    <rPh sb="17" eb="18">
      <t>レイ</t>
    </rPh>
    <rPh sb="19" eb="20">
      <t>ネン</t>
    </rPh>
    <rPh sb="21" eb="22">
      <t>ガツ</t>
    </rPh>
    <rPh sb="22" eb="24">
      <t>ハッコウ</t>
    </rPh>
    <phoneticPr fontId="1"/>
  </si>
  <si>
    <t>家庭の省エネチャレンジシート（2026夏）</t>
    <rPh sb="0" eb="2">
      <t>カテイ</t>
    </rPh>
    <rPh sb="3" eb="4">
      <t>ショウ</t>
    </rPh>
    <rPh sb="19" eb="20">
      <t>ナツ</t>
    </rPh>
    <phoneticPr fontId="1"/>
  </si>
  <si>
    <t>※省エネポイントや省エネ効果などについては、「家庭の省エネハンドブック2026（東京都環境局）」を参考にしています。</t>
    <rPh sb="1" eb="2">
      <t>ショウ</t>
    </rPh>
    <rPh sb="9" eb="10">
      <t>ショウ</t>
    </rPh>
    <rPh sb="12" eb="14">
      <t>コウカ</t>
    </rPh>
    <rPh sb="23" eb="25">
      <t>カテイ</t>
    </rPh>
    <rPh sb="26" eb="27">
      <t>ショウ</t>
    </rPh>
    <rPh sb="40" eb="43">
      <t>トウキョウト</t>
    </rPh>
    <rPh sb="43" eb="45">
      <t>カンキョウ</t>
    </rPh>
    <rPh sb="45" eb="46">
      <t>キョク</t>
    </rPh>
    <rPh sb="49" eb="51">
      <t>サンコウ</t>
    </rPh>
    <phoneticPr fontId="1"/>
  </si>
  <si>
    <t>1,060円</t>
    <rPh sb="5" eb="6">
      <t>エン</t>
    </rPh>
    <phoneticPr fontId="1"/>
  </si>
  <si>
    <t>13.0ｋｇ</t>
    <phoneticPr fontId="1"/>
  </si>
  <si>
    <t>93.0ｋｗｈ</t>
    <phoneticPr fontId="1"/>
  </si>
  <si>
    <t>3,090円</t>
    <rPh sb="5" eb="6">
      <t>エン</t>
    </rPh>
    <phoneticPr fontId="1"/>
  </si>
  <si>
    <t>37.8ｋｇ</t>
    <phoneticPr fontId="1"/>
  </si>
  <si>
    <t>参考：「家庭の省エネハンドブック（令和8年3月発行）」</t>
    <rPh sb="0" eb="2">
      <t>サンコウ</t>
    </rPh>
    <rPh sb="4" eb="6">
      <t>カテイ</t>
    </rPh>
    <rPh sb="7" eb="8">
      <t>ショウ</t>
    </rPh>
    <rPh sb="17" eb="19">
      <t>レイワ</t>
    </rPh>
    <rPh sb="20" eb="21">
      <t>ネン</t>
    </rPh>
    <rPh sb="22" eb="23">
      <t>ガツ</t>
    </rPh>
    <rPh sb="23" eb="25">
      <t>ハッコウ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</si>
</sst>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General&quot;円&quot;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theme="0" tint="-0.14999847407452621"/>
      <name val="BIZ UDPゴシック"/>
      <family val="3"/>
      <charset val="128"/>
    </font>
    <font>
      <sz val="16"/>
      <color theme="2" tint="-9.9978637043366805E-2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i/>
      <sz val="9"/>
      <color theme="1"/>
      <name val="BIZ UDPゴシック"/>
      <family val="3"/>
      <charset val="128"/>
    </font>
    <font>
      <i/>
      <sz val="11"/>
      <color theme="1"/>
      <name val="BIZ UDPゴシック"/>
      <family val="3"/>
      <charset val="128"/>
    </font>
    <font>
      <i/>
      <sz val="10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0" fontId="2" fillId="0" borderId="14" xfId="0" applyFont="1" applyBorder="1"/>
    <xf numFmtId="0" fontId="2" fillId="0" borderId="15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14" xfId="0" applyFont="1" applyBorder="1"/>
    <xf numFmtId="0" fontId="4" fillId="0" borderId="20" xfId="0" applyFont="1" applyBorder="1"/>
    <xf numFmtId="0" fontId="4" fillId="0" borderId="26" xfId="0" applyFont="1" applyBorder="1"/>
    <xf numFmtId="0" fontId="6" fillId="0" borderId="0" xfId="0" applyFont="1" applyAlignment="1">
      <alignment horizontal="left" indent="1"/>
    </xf>
    <xf numFmtId="0" fontId="3" fillId="0" borderId="15" xfId="0" applyFont="1" applyBorder="1" applyAlignment="1">
      <alignment horizontal="left" indent="1"/>
    </xf>
    <xf numFmtId="0" fontId="3" fillId="0" borderId="21" xfId="0" applyFont="1" applyBorder="1" applyAlignment="1">
      <alignment horizontal="left" indent="1"/>
    </xf>
    <xf numFmtId="0" fontId="3" fillId="0" borderId="27" xfId="0" applyFont="1" applyBorder="1" applyAlignment="1">
      <alignment horizontal="left" indent="1"/>
    </xf>
    <xf numFmtId="0" fontId="5" fillId="0" borderId="17" xfId="0" applyFont="1" applyBorder="1" applyAlignment="1">
      <alignment horizontal="left"/>
    </xf>
    <xf numFmtId="0" fontId="5" fillId="0" borderId="23" xfId="0" applyFont="1" applyBorder="1"/>
    <xf numFmtId="0" fontId="5" fillId="0" borderId="29" xfId="0" applyFont="1" applyBorder="1"/>
    <xf numFmtId="0" fontId="5" fillId="0" borderId="33" xfId="0" applyFont="1" applyBorder="1"/>
    <xf numFmtId="176" fontId="2" fillId="0" borderId="15" xfId="0" applyNumberFormat="1" applyFont="1" applyBorder="1"/>
    <xf numFmtId="176" fontId="2" fillId="0" borderId="21" xfId="0" applyNumberFormat="1" applyFont="1" applyBorder="1"/>
    <xf numFmtId="176" fontId="2" fillId="0" borderId="27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3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/>
    </xf>
    <xf numFmtId="0" fontId="2" fillId="0" borderId="35" xfId="0" applyFont="1" applyBorder="1" applyAlignment="1">
      <alignment horizontal="distributed"/>
    </xf>
    <xf numFmtId="0" fontId="2" fillId="0" borderId="3" xfId="0" applyFont="1" applyBorder="1" applyAlignment="1">
      <alignment horizontal="distributed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6" fillId="0" borderId="2" xfId="0" applyFont="1" applyBorder="1"/>
    <xf numFmtId="0" fontId="7" fillId="0" borderId="15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1" xfId="0" applyFont="1" applyBorder="1" applyAlignment="1">
      <alignment horizontal="left" wrapText="1"/>
    </xf>
    <xf numFmtId="0" fontId="7" fillId="0" borderId="27" xfId="0" applyFont="1" applyBorder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/>
    </xf>
    <xf numFmtId="177" fontId="4" fillId="0" borderId="22" xfId="0" applyNumberFormat="1" applyFont="1" applyBorder="1" applyAlignment="1">
      <alignment horizontal="center"/>
    </xf>
    <xf numFmtId="177" fontId="4" fillId="0" borderId="28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4" fillId="0" borderId="8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40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3" fillId="0" borderId="0" xfId="0" applyFont="1"/>
    <xf numFmtId="0" fontId="11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6" fillId="0" borderId="49" xfId="0" applyFont="1" applyBorder="1" applyAlignment="1">
      <alignment vertical="center"/>
    </xf>
    <xf numFmtId="0" fontId="2" fillId="0" borderId="50" xfId="0" applyFont="1" applyBorder="1"/>
    <xf numFmtId="0" fontId="5" fillId="0" borderId="50" xfId="0" applyFont="1" applyBorder="1"/>
    <xf numFmtId="0" fontId="16" fillId="0" borderId="1" xfId="0" applyFont="1" applyBorder="1" applyAlignment="1">
      <alignment horizontal="distributed"/>
    </xf>
    <xf numFmtId="0" fontId="16" fillId="0" borderId="35" xfId="0" applyFont="1" applyBorder="1" applyAlignment="1">
      <alignment horizontal="distributed"/>
    </xf>
    <xf numFmtId="0" fontId="16" fillId="0" borderId="3" xfId="0" applyFont="1" applyBorder="1" applyAlignment="1">
      <alignment horizontal="distributed"/>
    </xf>
    <xf numFmtId="0" fontId="17" fillId="0" borderId="1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14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42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44824</xdr:rowOff>
    </xdr:from>
    <xdr:to>
      <xdr:col>16</xdr:col>
      <xdr:colOff>201706</xdr:colOff>
      <xdr:row>2</xdr:row>
      <xdr:rowOff>67235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05500" y="44824"/>
          <a:ext cx="2544856" cy="651061"/>
        </a:xfrm>
        <a:prstGeom prst="roundRect">
          <a:avLst/>
        </a:prstGeom>
        <a:noFill/>
        <a:ln w="28575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17</xdr:col>
      <xdr:colOff>182882</xdr:colOff>
      <xdr:row>16</xdr:row>
      <xdr:rowOff>121585</xdr:rowOff>
    </xdr:from>
    <xdr:to>
      <xdr:col>19</xdr:col>
      <xdr:colOff>247643</xdr:colOff>
      <xdr:row>19</xdr:row>
      <xdr:rowOff>226023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948DFB8-E121-29C6-C1F4-48F93329E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3823" y="5556438"/>
          <a:ext cx="979833" cy="956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44824</xdr:rowOff>
    </xdr:from>
    <xdr:to>
      <xdr:col>16</xdr:col>
      <xdr:colOff>201706</xdr:colOff>
      <xdr:row>2</xdr:row>
      <xdr:rowOff>67235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89176" y="44824"/>
          <a:ext cx="2756648" cy="649940"/>
        </a:xfrm>
        <a:prstGeom prst="roundRect">
          <a:avLst/>
        </a:prstGeom>
        <a:noFill/>
        <a:ln w="28575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17</xdr:col>
      <xdr:colOff>196214</xdr:colOff>
      <xdr:row>16</xdr:row>
      <xdr:rowOff>116155</xdr:rowOff>
    </xdr:from>
    <xdr:to>
      <xdr:col>19</xdr:col>
      <xdr:colOff>268941</xdr:colOff>
      <xdr:row>19</xdr:row>
      <xdr:rowOff>205755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EB45742-7563-E847-D5E2-69960E910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7155" y="5551008"/>
          <a:ext cx="991610" cy="948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view="pageBreakPreview" zoomScale="85" zoomScaleNormal="80" zoomScaleSheetLayoutView="85" workbookViewId="0">
      <selection activeCell="F18" sqref="F18:I18"/>
    </sheetView>
  </sheetViews>
  <sheetFormatPr defaultColWidth="9" defaultRowHeight="17.25" customHeight="1" x14ac:dyDescent="0.15"/>
  <cols>
    <col min="1" max="1" width="3.3984375" style="1" customWidth="1"/>
    <col min="2" max="2" width="49" style="1" customWidth="1"/>
    <col min="3" max="4" width="9" style="1" hidden="1" customWidth="1"/>
    <col min="5" max="5" width="13.69921875" style="1" hidden="1" customWidth="1"/>
    <col min="6" max="6" width="6.5" style="2" bestFit="1" customWidth="1"/>
    <col min="7" max="7" width="4.19921875" style="3" customWidth="1"/>
    <col min="8" max="8" width="6.8984375" style="2" customWidth="1"/>
    <col min="9" max="9" width="8.09765625" style="2" customWidth="1"/>
    <col min="10" max="10" width="4.19921875" style="3" hidden="1" customWidth="1"/>
    <col min="11" max="18" width="5.09765625" style="1" customWidth="1"/>
    <col min="19" max="19" width="6.8984375" style="1" bestFit="1" customWidth="1"/>
    <col min="20" max="20" width="3.59765625" style="1" customWidth="1"/>
    <col min="21" max="21" width="8.3984375" style="1" hidden="1" customWidth="1"/>
    <col min="22" max="22" width="6.5" style="2" customWidth="1"/>
    <col min="23" max="23" width="10.69921875" style="1" customWidth="1"/>
    <col min="24" max="24" width="2.8984375" style="1" bestFit="1" customWidth="1"/>
    <col min="25" max="16384" width="9" style="1"/>
  </cols>
  <sheetData>
    <row r="1" spans="1:24" ht="19.2" thickTop="1" x14ac:dyDescent="0.2">
      <c r="A1" s="35" t="s">
        <v>55</v>
      </c>
      <c r="K1" s="19" t="s">
        <v>1</v>
      </c>
      <c r="R1" s="77" t="s">
        <v>44</v>
      </c>
      <c r="S1" s="78"/>
      <c r="T1" s="79"/>
      <c r="U1" s="79"/>
    </row>
    <row r="2" spans="1:24" ht="30" customHeight="1" thickBot="1" x14ac:dyDescent="0.2">
      <c r="K2" s="104" t="s">
        <v>31</v>
      </c>
      <c r="L2" s="104"/>
      <c r="M2" s="104"/>
      <c r="N2" s="104"/>
      <c r="O2" s="104"/>
      <c r="P2" s="104"/>
      <c r="Q2" s="34"/>
      <c r="R2" s="80"/>
      <c r="S2" s="81" t="str">
        <f>IF(SUM(S6:S15)=0,"",SUM(S6:S15))</f>
        <v/>
      </c>
      <c r="T2" s="83" t="s">
        <v>6</v>
      </c>
      <c r="U2" s="82"/>
    </row>
    <row r="3" spans="1:24" ht="13.5" customHeight="1" thickTop="1" thickBot="1" x14ac:dyDescent="0.2">
      <c r="F3" s="105" t="s">
        <v>10</v>
      </c>
      <c r="G3" s="106"/>
      <c r="H3" s="106"/>
      <c r="I3" s="107"/>
    </row>
    <row r="4" spans="1:24" ht="28.5" customHeight="1" x14ac:dyDescent="0.15">
      <c r="A4" s="109" t="s">
        <v>30</v>
      </c>
      <c r="B4" s="110"/>
      <c r="C4" s="1" t="s">
        <v>19</v>
      </c>
      <c r="F4" s="113" t="s">
        <v>33</v>
      </c>
      <c r="G4" s="114"/>
      <c r="H4" s="72" t="s">
        <v>38</v>
      </c>
      <c r="I4" s="73" t="s">
        <v>32</v>
      </c>
      <c r="J4" s="4"/>
      <c r="K4" s="38"/>
      <c r="L4" s="39"/>
      <c r="M4" s="39"/>
      <c r="N4" s="39"/>
      <c r="O4" s="39"/>
      <c r="P4" s="39"/>
      <c r="Q4" s="40"/>
      <c r="R4" s="36" t="s">
        <v>37</v>
      </c>
      <c r="S4" s="120" t="s">
        <v>45</v>
      </c>
      <c r="T4" s="121"/>
      <c r="U4" s="30"/>
      <c r="V4" s="30"/>
      <c r="W4" s="99" t="s">
        <v>13</v>
      </c>
      <c r="X4" s="100"/>
    </row>
    <row r="5" spans="1:24" ht="16.5" customHeight="1" thickBot="1" x14ac:dyDescent="0.2">
      <c r="A5" s="111"/>
      <c r="B5" s="112"/>
      <c r="C5" s="1" t="s">
        <v>3</v>
      </c>
      <c r="D5" s="1" t="s">
        <v>2</v>
      </c>
      <c r="E5" s="1" t="s">
        <v>4</v>
      </c>
      <c r="F5" s="115"/>
      <c r="G5" s="116"/>
      <c r="H5" s="75" t="s">
        <v>34</v>
      </c>
      <c r="I5" s="74" t="s">
        <v>35</v>
      </c>
      <c r="J5" s="5"/>
      <c r="K5" s="41" t="s">
        <v>0</v>
      </c>
      <c r="L5" s="6" t="s">
        <v>0</v>
      </c>
      <c r="M5" s="6" t="s">
        <v>0</v>
      </c>
      <c r="N5" s="6" t="s">
        <v>0</v>
      </c>
      <c r="O5" s="6" t="s">
        <v>0</v>
      </c>
      <c r="P5" s="6" t="s">
        <v>0</v>
      </c>
      <c r="Q5" s="42" t="s">
        <v>0</v>
      </c>
      <c r="R5" s="37" t="s">
        <v>36</v>
      </c>
      <c r="S5" s="122"/>
      <c r="T5" s="123"/>
      <c r="U5" s="30"/>
      <c r="V5" s="30" t="s">
        <v>23</v>
      </c>
      <c r="W5" s="101" t="s">
        <v>4</v>
      </c>
      <c r="X5" s="102"/>
    </row>
    <row r="6" spans="1:24" ht="29.25" customHeight="1" x14ac:dyDescent="0.15">
      <c r="A6" s="16">
        <v>1</v>
      </c>
      <c r="B6" s="20" t="s">
        <v>48</v>
      </c>
      <c r="C6" s="8">
        <v>30.2</v>
      </c>
      <c r="D6" s="27">
        <v>1060</v>
      </c>
      <c r="E6" s="8">
        <v>13</v>
      </c>
      <c r="F6" s="16">
        <f>ROUND(C6/365,2)</f>
        <v>0.08</v>
      </c>
      <c r="G6" s="44" t="s">
        <v>7</v>
      </c>
      <c r="H6" s="58">
        <f>ROUND(D6/365,0)</f>
        <v>3</v>
      </c>
      <c r="I6" s="61">
        <f>ROUND(E6/365,2)</f>
        <v>0.04</v>
      </c>
      <c r="J6" s="67"/>
      <c r="K6" s="48" t="s">
        <v>12</v>
      </c>
      <c r="L6" s="49" t="s">
        <v>11</v>
      </c>
      <c r="M6" s="50" t="s">
        <v>11</v>
      </c>
      <c r="N6" s="50" t="s">
        <v>11</v>
      </c>
      <c r="O6" s="50" t="s">
        <v>11</v>
      </c>
      <c r="P6" s="50" t="s">
        <v>11</v>
      </c>
      <c r="Q6" s="51" t="s">
        <v>11</v>
      </c>
      <c r="R6" s="13"/>
      <c r="S6" s="7" t="str">
        <f>IF(R6="","",H6*R6)</f>
        <v/>
      </c>
      <c r="T6" s="23" t="s">
        <v>6</v>
      </c>
      <c r="U6" s="31"/>
      <c r="V6" s="16">
        <f t="shared" ref="V6:V15" si="0">ROUND(E6/365,2)</f>
        <v>0.04</v>
      </c>
      <c r="W6" s="7">
        <f>R6*V6</f>
        <v>0</v>
      </c>
      <c r="X6" s="23" t="s">
        <v>5</v>
      </c>
    </row>
    <row r="7" spans="1:24" ht="29.25" customHeight="1" x14ac:dyDescent="0.15">
      <c r="A7" s="17">
        <v>2</v>
      </c>
      <c r="B7" s="21" t="s">
        <v>49</v>
      </c>
      <c r="C7" s="10">
        <v>18.8</v>
      </c>
      <c r="D7" s="28">
        <v>620</v>
      </c>
      <c r="E7" s="10">
        <v>7.6</v>
      </c>
      <c r="F7" s="17">
        <f t="shared" ref="F7:F15" si="1">ROUND(C7/365,2)</f>
        <v>0.05</v>
      </c>
      <c r="G7" s="45" t="s">
        <v>7</v>
      </c>
      <c r="H7" s="59">
        <f t="shared" ref="H7:H15" si="2">ROUND(D7/365,0)</f>
        <v>2</v>
      </c>
      <c r="I7" s="62">
        <f t="shared" ref="I7:I15" si="3">ROUND(E7/365,2)</f>
        <v>0.02</v>
      </c>
      <c r="J7" s="67"/>
      <c r="K7" s="52" t="s">
        <v>11</v>
      </c>
      <c r="L7" s="53" t="s">
        <v>11</v>
      </c>
      <c r="M7" s="53" t="s">
        <v>11</v>
      </c>
      <c r="N7" s="53" t="s">
        <v>11</v>
      </c>
      <c r="O7" s="53" t="s">
        <v>11</v>
      </c>
      <c r="P7" s="53" t="s">
        <v>11</v>
      </c>
      <c r="Q7" s="54" t="s">
        <v>11</v>
      </c>
      <c r="R7" s="14"/>
      <c r="S7" s="9" t="str">
        <f t="shared" ref="S7:S15" si="4">IF(R7="","",H7*R7)</f>
        <v/>
      </c>
      <c r="T7" s="24" t="s">
        <v>6</v>
      </c>
      <c r="U7" s="32"/>
      <c r="V7" s="17">
        <f t="shared" si="0"/>
        <v>0.02</v>
      </c>
      <c r="W7" s="9">
        <f t="shared" ref="W7:W15" si="5">R7*V7</f>
        <v>0</v>
      </c>
      <c r="X7" s="24" t="s">
        <v>5</v>
      </c>
    </row>
    <row r="8" spans="1:24" ht="29.25" customHeight="1" x14ac:dyDescent="0.15">
      <c r="A8" s="17">
        <v>3</v>
      </c>
      <c r="B8" s="21" t="s">
        <v>20</v>
      </c>
      <c r="C8" s="10">
        <v>28.9</v>
      </c>
      <c r="D8" s="28">
        <v>960</v>
      </c>
      <c r="E8" s="10">
        <v>7.6</v>
      </c>
      <c r="F8" s="17">
        <f t="shared" si="1"/>
        <v>0.08</v>
      </c>
      <c r="G8" s="45" t="s">
        <v>7</v>
      </c>
      <c r="H8" s="59">
        <f t="shared" si="2"/>
        <v>3</v>
      </c>
      <c r="I8" s="62">
        <f t="shared" si="3"/>
        <v>0.02</v>
      </c>
      <c r="J8" s="67"/>
      <c r="K8" s="52" t="s">
        <v>11</v>
      </c>
      <c r="L8" s="53" t="s">
        <v>11</v>
      </c>
      <c r="M8" s="53" t="s">
        <v>11</v>
      </c>
      <c r="N8" s="53" t="s">
        <v>11</v>
      </c>
      <c r="O8" s="53" t="s">
        <v>11</v>
      </c>
      <c r="P8" s="53" t="s">
        <v>11</v>
      </c>
      <c r="Q8" s="54" t="s">
        <v>11</v>
      </c>
      <c r="R8" s="14"/>
      <c r="S8" s="9" t="str">
        <f t="shared" si="4"/>
        <v/>
      </c>
      <c r="T8" s="24" t="s">
        <v>6</v>
      </c>
      <c r="U8" s="32"/>
      <c r="V8" s="17">
        <f t="shared" si="0"/>
        <v>0.02</v>
      </c>
      <c r="W8" s="9">
        <f t="shared" si="5"/>
        <v>0</v>
      </c>
      <c r="X8" s="24" t="s">
        <v>5</v>
      </c>
    </row>
    <row r="9" spans="1:24" ht="29.25" customHeight="1" x14ac:dyDescent="0.15">
      <c r="A9" s="17">
        <v>4</v>
      </c>
      <c r="B9" s="21" t="s">
        <v>22</v>
      </c>
      <c r="C9" s="10">
        <v>12.4</v>
      </c>
      <c r="D9" s="28">
        <v>410</v>
      </c>
      <c r="E9" s="10">
        <v>5</v>
      </c>
      <c r="F9" s="17">
        <f t="shared" si="1"/>
        <v>0.03</v>
      </c>
      <c r="G9" s="45" t="s">
        <v>7</v>
      </c>
      <c r="H9" s="59">
        <f t="shared" si="2"/>
        <v>1</v>
      </c>
      <c r="I9" s="62">
        <f t="shared" si="3"/>
        <v>0.01</v>
      </c>
      <c r="J9" s="67"/>
      <c r="K9" s="52" t="s">
        <v>11</v>
      </c>
      <c r="L9" s="53" t="s">
        <v>11</v>
      </c>
      <c r="M9" s="53" t="s">
        <v>11</v>
      </c>
      <c r="N9" s="53" t="s">
        <v>11</v>
      </c>
      <c r="O9" s="53" t="s">
        <v>11</v>
      </c>
      <c r="P9" s="53" t="s">
        <v>11</v>
      </c>
      <c r="Q9" s="54" t="s">
        <v>11</v>
      </c>
      <c r="R9" s="14"/>
      <c r="S9" s="9" t="str">
        <f t="shared" si="4"/>
        <v/>
      </c>
      <c r="T9" s="24" t="s">
        <v>6</v>
      </c>
      <c r="U9" s="32"/>
      <c r="V9" s="17">
        <f t="shared" si="0"/>
        <v>0.01</v>
      </c>
      <c r="W9" s="9">
        <f t="shared" si="5"/>
        <v>0</v>
      </c>
      <c r="X9" s="24" t="s">
        <v>5</v>
      </c>
    </row>
    <row r="10" spans="1:24" ht="29.25" customHeight="1" x14ac:dyDescent="0.15">
      <c r="A10" s="17">
        <v>5</v>
      </c>
      <c r="B10" s="21" t="s">
        <v>14</v>
      </c>
      <c r="C10" s="10">
        <v>61.7</v>
      </c>
      <c r="D10" s="28">
        <v>2050</v>
      </c>
      <c r="E10" s="10">
        <v>25.1</v>
      </c>
      <c r="F10" s="17">
        <f t="shared" si="1"/>
        <v>0.17</v>
      </c>
      <c r="G10" s="45" t="s">
        <v>7</v>
      </c>
      <c r="H10" s="59">
        <f t="shared" si="2"/>
        <v>6</v>
      </c>
      <c r="I10" s="62">
        <f t="shared" si="3"/>
        <v>7.0000000000000007E-2</v>
      </c>
      <c r="J10" s="67"/>
      <c r="K10" s="52" t="s">
        <v>11</v>
      </c>
      <c r="L10" s="53" t="s">
        <v>11</v>
      </c>
      <c r="M10" s="53" t="s">
        <v>11</v>
      </c>
      <c r="N10" s="53" t="s">
        <v>11</v>
      </c>
      <c r="O10" s="53" t="s">
        <v>11</v>
      </c>
      <c r="P10" s="53" t="s">
        <v>11</v>
      </c>
      <c r="Q10" s="54" t="s">
        <v>11</v>
      </c>
      <c r="R10" s="14"/>
      <c r="S10" s="9" t="str">
        <f t="shared" si="4"/>
        <v/>
      </c>
      <c r="T10" s="24" t="s">
        <v>6</v>
      </c>
      <c r="U10" s="32"/>
      <c r="V10" s="17">
        <f t="shared" si="0"/>
        <v>7.0000000000000007E-2</v>
      </c>
      <c r="W10" s="9">
        <f t="shared" si="5"/>
        <v>0</v>
      </c>
      <c r="X10" s="24" t="s">
        <v>5</v>
      </c>
    </row>
    <row r="11" spans="1:24" ht="29.25" customHeight="1" x14ac:dyDescent="0.15">
      <c r="A11" s="17">
        <v>6</v>
      </c>
      <c r="B11" s="21" t="s">
        <v>15</v>
      </c>
      <c r="C11" s="10">
        <v>43.8</v>
      </c>
      <c r="D11" s="28">
        <v>1450</v>
      </c>
      <c r="E11" s="10">
        <v>17.8</v>
      </c>
      <c r="F11" s="17">
        <f t="shared" si="1"/>
        <v>0.12</v>
      </c>
      <c r="G11" s="45" t="s">
        <v>7</v>
      </c>
      <c r="H11" s="59">
        <f t="shared" si="2"/>
        <v>4</v>
      </c>
      <c r="I11" s="62">
        <f t="shared" si="3"/>
        <v>0.05</v>
      </c>
      <c r="J11" s="67"/>
      <c r="K11" s="52" t="s">
        <v>11</v>
      </c>
      <c r="L11" s="53" t="s">
        <v>11</v>
      </c>
      <c r="M11" s="53" t="s">
        <v>11</v>
      </c>
      <c r="N11" s="53" t="s">
        <v>11</v>
      </c>
      <c r="O11" s="53" t="s">
        <v>11</v>
      </c>
      <c r="P11" s="53" t="s">
        <v>11</v>
      </c>
      <c r="Q11" s="54" t="s">
        <v>11</v>
      </c>
      <c r="R11" s="14"/>
      <c r="S11" s="9" t="str">
        <f t="shared" si="4"/>
        <v/>
      </c>
      <c r="T11" s="24" t="s">
        <v>6</v>
      </c>
      <c r="U11" s="32"/>
      <c r="V11" s="17">
        <f t="shared" si="0"/>
        <v>0.05</v>
      </c>
      <c r="W11" s="9">
        <f t="shared" si="5"/>
        <v>0</v>
      </c>
      <c r="X11" s="24" t="s">
        <v>5</v>
      </c>
    </row>
    <row r="12" spans="1:24" ht="29.25" customHeight="1" x14ac:dyDescent="0.15">
      <c r="A12" s="17">
        <v>7</v>
      </c>
      <c r="B12" s="21" t="s">
        <v>16</v>
      </c>
      <c r="C12" s="10">
        <v>31</v>
      </c>
      <c r="D12" s="28">
        <v>1030</v>
      </c>
      <c r="E12" s="10">
        <v>12.6</v>
      </c>
      <c r="F12" s="17">
        <f t="shared" si="1"/>
        <v>0.08</v>
      </c>
      <c r="G12" s="45" t="s">
        <v>7</v>
      </c>
      <c r="H12" s="59">
        <f t="shared" si="2"/>
        <v>3</v>
      </c>
      <c r="I12" s="62">
        <f t="shared" si="3"/>
        <v>0.03</v>
      </c>
      <c r="J12" s="67"/>
      <c r="K12" s="52" t="s">
        <v>11</v>
      </c>
      <c r="L12" s="53" t="s">
        <v>11</v>
      </c>
      <c r="M12" s="53" t="s">
        <v>11</v>
      </c>
      <c r="N12" s="53" t="s">
        <v>11</v>
      </c>
      <c r="O12" s="53" t="s">
        <v>11</v>
      </c>
      <c r="P12" s="53" t="s">
        <v>11</v>
      </c>
      <c r="Q12" s="54" t="s">
        <v>11</v>
      </c>
      <c r="R12" s="14"/>
      <c r="S12" s="9" t="str">
        <f t="shared" si="4"/>
        <v/>
      </c>
      <c r="T12" s="24" t="s">
        <v>6</v>
      </c>
      <c r="U12" s="32"/>
      <c r="V12" s="17">
        <f t="shared" si="0"/>
        <v>0.03</v>
      </c>
      <c r="W12" s="9">
        <f t="shared" si="5"/>
        <v>0</v>
      </c>
      <c r="X12" s="24" t="s">
        <v>5</v>
      </c>
    </row>
    <row r="13" spans="1:24" ht="29.25" customHeight="1" x14ac:dyDescent="0.15">
      <c r="A13" s="17">
        <v>8</v>
      </c>
      <c r="B13" s="21" t="s">
        <v>50</v>
      </c>
      <c r="C13" s="10">
        <v>394.6</v>
      </c>
      <c r="D13" s="28">
        <v>13100</v>
      </c>
      <c r="E13" s="10">
        <v>160.19999999999999</v>
      </c>
      <c r="F13" s="17">
        <f t="shared" si="1"/>
        <v>1.08</v>
      </c>
      <c r="G13" s="45"/>
      <c r="H13" s="59">
        <f t="shared" si="2"/>
        <v>36</v>
      </c>
      <c r="I13" s="62">
        <f t="shared" si="3"/>
        <v>0.44</v>
      </c>
      <c r="J13" s="67"/>
      <c r="K13" s="52" t="s">
        <v>12</v>
      </c>
      <c r="L13" s="53" t="s">
        <v>12</v>
      </c>
      <c r="M13" s="53" t="s">
        <v>12</v>
      </c>
      <c r="N13" s="53" t="s">
        <v>12</v>
      </c>
      <c r="O13" s="53" t="s">
        <v>12</v>
      </c>
      <c r="P13" s="53" t="s">
        <v>12</v>
      </c>
      <c r="Q13" s="54" t="s">
        <v>12</v>
      </c>
      <c r="R13" s="14"/>
      <c r="S13" s="9" t="str">
        <f t="shared" si="4"/>
        <v/>
      </c>
      <c r="T13" s="24" t="s">
        <v>6</v>
      </c>
      <c r="U13" s="32"/>
      <c r="V13" s="17">
        <f t="shared" si="0"/>
        <v>0.44</v>
      </c>
      <c r="W13" s="9">
        <f t="shared" si="5"/>
        <v>0</v>
      </c>
      <c r="X13" s="24" t="s">
        <v>5</v>
      </c>
    </row>
    <row r="14" spans="1:24" ht="29.25" customHeight="1" x14ac:dyDescent="0.15">
      <c r="A14" s="17">
        <v>9</v>
      </c>
      <c r="B14" s="21" t="s">
        <v>17</v>
      </c>
      <c r="C14" s="10">
        <v>38.200000000000003</v>
      </c>
      <c r="D14" s="28">
        <v>7200</v>
      </c>
      <c r="E14" s="10">
        <v>78.3</v>
      </c>
      <c r="F14" s="17">
        <f t="shared" si="1"/>
        <v>0.1</v>
      </c>
      <c r="G14" s="46" t="s">
        <v>8</v>
      </c>
      <c r="H14" s="59">
        <f t="shared" si="2"/>
        <v>20</v>
      </c>
      <c r="I14" s="62">
        <f t="shared" si="3"/>
        <v>0.21</v>
      </c>
      <c r="J14" s="67"/>
      <c r="K14" s="52" t="s">
        <v>11</v>
      </c>
      <c r="L14" s="53" t="s">
        <v>11</v>
      </c>
      <c r="M14" s="53" t="s">
        <v>11</v>
      </c>
      <c r="N14" s="53" t="s">
        <v>11</v>
      </c>
      <c r="O14" s="53" t="s">
        <v>11</v>
      </c>
      <c r="P14" s="53" t="s">
        <v>11</v>
      </c>
      <c r="Q14" s="54" t="s">
        <v>11</v>
      </c>
      <c r="R14" s="14"/>
      <c r="S14" s="9" t="str">
        <f t="shared" si="4"/>
        <v/>
      </c>
      <c r="T14" s="24" t="s">
        <v>6</v>
      </c>
      <c r="U14" s="32"/>
      <c r="V14" s="17">
        <f t="shared" si="0"/>
        <v>0.21</v>
      </c>
      <c r="W14" s="9">
        <f t="shared" si="5"/>
        <v>0</v>
      </c>
      <c r="X14" s="24" t="s">
        <v>5</v>
      </c>
    </row>
    <row r="15" spans="1:24" ht="29.25" customHeight="1" thickBot="1" x14ac:dyDescent="0.2">
      <c r="A15" s="18">
        <v>10</v>
      </c>
      <c r="B15" s="22" t="s">
        <v>18</v>
      </c>
      <c r="C15" s="12">
        <v>34.9</v>
      </c>
      <c r="D15" s="29">
        <v>1160</v>
      </c>
      <c r="E15" s="12">
        <v>14.2</v>
      </c>
      <c r="F15" s="18">
        <f t="shared" si="1"/>
        <v>0.1</v>
      </c>
      <c r="G15" s="47" t="s">
        <v>7</v>
      </c>
      <c r="H15" s="60">
        <f t="shared" si="2"/>
        <v>3</v>
      </c>
      <c r="I15" s="63">
        <f t="shared" si="3"/>
        <v>0.04</v>
      </c>
      <c r="J15" s="67"/>
      <c r="K15" s="55" t="s">
        <v>11</v>
      </c>
      <c r="L15" s="56" t="s">
        <v>11</v>
      </c>
      <c r="M15" s="56" t="s">
        <v>11</v>
      </c>
      <c r="N15" s="56" t="s">
        <v>11</v>
      </c>
      <c r="O15" s="56" t="s">
        <v>11</v>
      </c>
      <c r="P15" s="56" t="s">
        <v>11</v>
      </c>
      <c r="Q15" s="57" t="s">
        <v>11</v>
      </c>
      <c r="R15" s="15"/>
      <c r="S15" s="11" t="str">
        <f t="shared" si="4"/>
        <v/>
      </c>
      <c r="T15" s="25" t="s">
        <v>6</v>
      </c>
      <c r="U15" s="32"/>
      <c r="V15" s="18">
        <f t="shared" si="0"/>
        <v>0.04</v>
      </c>
      <c r="W15" s="11">
        <f t="shared" si="5"/>
        <v>0</v>
      </c>
      <c r="X15" s="25" t="s">
        <v>5</v>
      </c>
    </row>
    <row r="16" spans="1:24" ht="38.25" customHeight="1" thickBot="1" x14ac:dyDescent="0.2">
      <c r="A16" s="117" t="s">
        <v>56</v>
      </c>
      <c r="B16" s="117"/>
      <c r="C16" s="117"/>
      <c r="D16" s="117"/>
      <c r="E16" s="117"/>
      <c r="F16" s="117"/>
      <c r="G16" s="117"/>
      <c r="H16" s="117"/>
      <c r="I16" s="117"/>
      <c r="K16" s="118" t="s">
        <v>28</v>
      </c>
      <c r="L16" s="118"/>
      <c r="M16" s="118"/>
      <c r="N16" s="118"/>
      <c r="O16" s="118"/>
      <c r="P16" s="118"/>
      <c r="Q16" s="118"/>
      <c r="R16" s="118"/>
      <c r="S16" s="43">
        <f>W16</f>
        <v>0</v>
      </c>
      <c r="T16" s="119" t="s">
        <v>27</v>
      </c>
      <c r="U16" s="119"/>
      <c r="W16" s="33">
        <f>SUM(W6:W15)</f>
        <v>0</v>
      </c>
      <c r="X16" s="26" t="s">
        <v>5</v>
      </c>
    </row>
    <row r="17" spans="1:22" ht="10.5" customHeight="1" x14ac:dyDescent="0.15">
      <c r="F17" s="64" t="s">
        <v>39</v>
      </c>
      <c r="H17" s="2" t="s">
        <v>39</v>
      </c>
      <c r="I17" s="2" t="s">
        <v>39</v>
      </c>
    </row>
    <row r="18" spans="1:22" ht="34.5" customHeight="1" x14ac:dyDescent="0.15">
      <c r="B18" s="76" t="s">
        <v>42</v>
      </c>
      <c r="F18" s="108" t="s">
        <v>43</v>
      </c>
      <c r="G18" s="108"/>
      <c r="H18" s="108"/>
      <c r="I18" s="108"/>
      <c r="J18" s="1"/>
      <c r="K18" s="2" t="s">
        <v>54</v>
      </c>
      <c r="L18" s="65"/>
      <c r="M18" s="65"/>
      <c r="N18" s="65"/>
      <c r="O18" s="65"/>
      <c r="P18" s="65"/>
      <c r="Q18" s="65"/>
      <c r="R18" s="65"/>
      <c r="T18" s="66"/>
      <c r="V18" s="1"/>
    </row>
    <row r="19" spans="1:22" ht="21.75" customHeight="1" x14ac:dyDescent="0.15">
      <c r="A19" s="68"/>
      <c r="B19" s="69" t="s">
        <v>47</v>
      </c>
      <c r="C19" s="70"/>
      <c r="D19" s="70"/>
      <c r="E19" s="70"/>
      <c r="F19" s="103" t="s">
        <v>21</v>
      </c>
      <c r="G19" s="103"/>
      <c r="H19" s="71" t="s">
        <v>57</v>
      </c>
      <c r="I19" s="70" t="s">
        <v>58</v>
      </c>
      <c r="K19" s="2" t="s">
        <v>29</v>
      </c>
    </row>
    <row r="20" spans="1:22" ht="21.75" customHeight="1" x14ac:dyDescent="0.15">
      <c r="A20" s="68"/>
      <c r="B20" s="69" t="s">
        <v>46</v>
      </c>
      <c r="C20" s="70"/>
      <c r="D20" s="70"/>
      <c r="E20" s="70"/>
      <c r="F20" s="103" t="s">
        <v>59</v>
      </c>
      <c r="G20" s="103"/>
      <c r="H20" s="71" t="s">
        <v>60</v>
      </c>
      <c r="I20" s="70" t="s">
        <v>61</v>
      </c>
    </row>
  </sheetData>
  <mergeCells count="13">
    <mergeCell ref="A4:B5"/>
    <mergeCell ref="F4:G5"/>
    <mergeCell ref="A16:I16"/>
    <mergeCell ref="K16:R16"/>
    <mergeCell ref="T16:U16"/>
    <mergeCell ref="S4:T5"/>
    <mergeCell ref="W4:X4"/>
    <mergeCell ref="W5:X5"/>
    <mergeCell ref="F20:G20"/>
    <mergeCell ref="K2:P2"/>
    <mergeCell ref="F3:I3"/>
    <mergeCell ref="F18:I18"/>
    <mergeCell ref="F19:G19"/>
  </mergeCells>
  <phoneticPr fontId="1"/>
  <pageMargins left="0.34" right="0.15748031496062992" top="0.51181102362204722" bottom="0.39370078740157483" header="0.19685039370078741" footer="0.15748031496062992"/>
  <pageSetup paperSize="9" scale="98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tabSelected="1" view="pageBreakPreview" zoomScale="85" zoomScaleNormal="80" zoomScaleSheetLayoutView="85" workbookViewId="0">
      <selection activeCell="M18" sqref="M18"/>
    </sheetView>
  </sheetViews>
  <sheetFormatPr defaultColWidth="9" defaultRowHeight="17.25" customHeight="1" x14ac:dyDescent="0.15"/>
  <cols>
    <col min="1" max="1" width="3.3984375" style="1" customWidth="1"/>
    <col min="2" max="2" width="48.09765625" style="1" customWidth="1"/>
    <col min="3" max="3" width="14" style="1" hidden="1" customWidth="1"/>
    <col min="4" max="4" width="9.5" style="1" hidden="1" customWidth="1"/>
    <col min="5" max="5" width="11.69921875" style="1" hidden="1" customWidth="1"/>
    <col min="6" max="6" width="6.5" style="2" bestFit="1" customWidth="1"/>
    <col min="7" max="7" width="4.19921875" style="3" customWidth="1"/>
    <col min="8" max="8" width="6.8984375" style="2" customWidth="1"/>
    <col min="9" max="9" width="8.09765625" style="2" customWidth="1"/>
    <col min="10" max="10" width="4.19921875" style="3" hidden="1" customWidth="1"/>
    <col min="11" max="18" width="5.09765625" style="1" customWidth="1"/>
    <col min="19" max="19" width="6.8984375" style="1" bestFit="1" customWidth="1"/>
    <col min="20" max="20" width="3.59765625" style="1" customWidth="1"/>
    <col min="21" max="21" width="8.3984375" style="1" hidden="1" customWidth="1"/>
    <col min="22" max="22" width="6.5" style="2" customWidth="1"/>
    <col min="23" max="23" width="10.69921875" style="1" customWidth="1"/>
    <col min="24" max="24" width="2.8984375" style="1" bestFit="1" customWidth="1"/>
    <col min="25" max="16384" width="9" style="1"/>
  </cols>
  <sheetData>
    <row r="1" spans="1:24" ht="19.2" thickTop="1" x14ac:dyDescent="0.2">
      <c r="A1" s="35" t="s">
        <v>55</v>
      </c>
      <c r="K1" s="19" t="s">
        <v>1</v>
      </c>
      <c r="R1" s="77" t="s">
        <v>44</v>
      </c>
      <c r="S1" s="78"/>
      <c r="T1" s="79"/>
      <c r="U1" s="79"/>
    </row>
    <row r="2" spans="1:24" ht="30" customHeight="1" thickBot="1" x14ac:dyDescent="0.2">
      <c r="K2" s="104" t="s">
        <v>52</v>
      </c>
      <c r="L2" s="104"/>
      <c r="M2" s="104"/>
      <c r="N2" s="104"/>
      <c r="O2" s="104"/>
      <c r="P2" s="104"/>
      <c r="Q2" s="34"/>
      <c r="R2" s="80"/>
      <c r="S2" s="81">
        <f>IF(SUM(S6:S15)=0,"",SUM(S6:S15))</f>
        <v>208</v>
      </c>
      <c r="T2" s="83" t="s">
        <v>6</v>
      </c>
      <c r="U2" s="82"/>
    </row>
    <row r="3" spans="1:24" ht="13.5" customHeight="1" thickTop="1" thickBot="1" x14ac:dyDescent="0.2">
      <c r="F3" s="105" t="s">
        <v>10</v>
      </c>
      <c r="G3" s="106"/>
      <c r="H3" s="106"/>
      <c r="I3" s="107"/>
    </row>
    <row r="4" spans="1:24" ht="28.5" customHeight="1" x14ac:dyDescent="0.15">
      <c r="A4" s="109" t="s">
        <v>30</v>
      </c>
      <c r="B4" s="110"/>
      <c r="C4" s="1" t="s">
        <v>19</v>
      </c>
      <c r="F4" s="113" t="s">
        <v>33</v>
      </c>
      <c r="G4" s="114"/>
      <c r="H4" s="72" t="s">
        <v>38</v>
      </c>
      <c r="I4" s="73" t="s">
        <v>32</v>
      </c>
      <c r="J4" s="4"/>
      <c r="K4" s="84">
        <v>4</v>
      </c>
      <c r="L4" s="85">
        <v>5</v>
      </c>
      <c r="M4" s="85">
        <v>6</v>
      </c>
      <c r="N4" s="85">
        <v>7</v>
      </c>
      <c r="O4" s="85">
        <v>8</v>
      </c>
      <c r="P4" s="85">
        <v>9</v>
      </c>
      <c r="Q4" s="86">
        <v>10</v>
      </c>
      <c r="R4" s="36" t="s">
        <v>37</v>
      </c>
      <c r="S4" s="120" t="s">
        <v>45</v>
      </c>
      <c r="T4" s="121"/>
      <c r="U4" s="30"/>
      <c r="V4" s="30"/>
      <c r="W4" s="99" t="s">
        <v>13</v>
      </c>
      <c r="X4" s="100"/>
    </row>
    <row r="5" spans="1:24" ht="16.5" customHeight="1" thickBot="1" x14ac:dyDescent="0.2">
      <c r="A5" s="111"/>
      <c r="B5" s="112"/>
      <c r="C5" s="1" t="s">
        <v>3</v>
      </c>
      <c r="D5" s="1" t="s">
        <v>2</v>
      </c>
      <c r="E5" s="1" t="s">
        <v>4</v>
      </c>
      <c r="F5" s="115"/>
      <c r="G5" s="116"/>
      <c r="H5" s="75" t="s">
        <v>34</v>
      </c>
      <c r="I5" s="74" t="s">
        <v>35</v>
      </c>
      <c r="J5" s="5"/>
      <c r="K5" s="41" t="s">
        <v>0</v>
      </c>
      <c r="L5" s="6" t="s">
        <v>0</v>
      </c>
      <c r="M5" s="6" t="s">
        <v>9</v>
      </c>
      <c r="N5" s="6" t="s">
        <v>9</v>
      </c>
      <c r="O5" s="6" t="s">
        <v>9</v>
      </c>
      <c r="P5" s="6" t="s">
        <v>9</v>
      </c>
      <c r="Q5" s="42" t="s">
        <v>9</v>
      </c>
      <c r="R5" s="37" t="s">
        <v>36</v>
      </c>
      <c r="S5" s="122"/>
      <c r="T5" s="123"/>
      <c r="U5" s="30"/>
      <c r="V5" s="30" t="s">
        <v>23</v>
      </c>
      <c r="W5" s="101" t="s">
        <v>4</v>
      </c>
      <c r="X5" s="102"/>
    </row>
    <row r="6" spans="1:24" ht="29.25" customHeight="1" x14ac:dyDescent="0.15">
      <c r="A6" s="16">
        <v>1</v>
      </c>
      <c r="B6" s="20" t="s">
        <v>48</v>
      </c>
      <c r="C6" s="8">
        <v>30.2</v>
      </c>
      <c r="D6" s="27">
        <v>1060</v>
      </c>
      <c r="E6" s="8">
        <v>13</v>
      </c>
      <c r="F6" s="16">
        <f>ROUND(C6/365,2)</f>
        <v>0.08</v>
      </c>
      <c r="G6" s="44" t="s">
        <v>7</v>
      </c>
      <c r="H6" s="58">
        <f>ROUND(D6/365,0)</f>
        <v>3</v>
      </c>
      <c r="I6" s="61">
        <f>ROUND(E6/365,2)</f>
        <v>0.04</v>
      </c>
      <c r="J6" s="67"/>
      <c r="K6" s="87" t="s">
        <v>12</v>
      </c>
      <c r="L6" s="49" t="s">
        <v>11</v>
      </c>
      <c r="M6" s="88" t="s">
        <v>53</v>
      </c>
      <c r="N6" s="50" t="s">
        <v>11</v>
      </c>
      <c r="O6" s="50" t="s">
        <v>11</v>
      </c>
      <c r="P6" s="88" t="s">
        <v>53</v>
      </c>
      <c r="Q6" s="89" t="s">
        <v>53</v>
      </c>
      <c r="R6" s="95">
        <v>4</v>
      </c>
      <c r="S6" s="7">
        <f>IF(R6="","",H6*R6)</f>
        <v>12</v>
      </c>
      <c r="T6" s="23" t="s">
        <v>6</v>
      </c>
      <c r="U6" s="31"/>
      <c r="V6" s="16">
        <f t="shared" ref="V6:V15" si="0">ROUND(E6/365,2)</f>
        <v>0.04</v>
      </c>
      <c r="W6" s="7">
        <f>R6*V6</f>
        <v>0.16</v>
      </c>
      <c r="X6" s="23" t="s">
        <v>5</v>
      </c>
    </row>
    <row r="7" spans="1:24" ht="29.25" customHeight="1" x14ac:dyDescent="0.15">
      <c r="A7" s="17">
        <v>2</v>
      </c>
      <c r="B7" s="21" t="s">
        <v>49</v>
      </c>
      <c r="C7" s="10">
        <v>18.8</v>
      </c>
      <c r="D7" s="28">
        <v>620</v>
      </c>
      <c r="E7" s="10">
        <v>7.6</v>
      </c>
      <c r="F7" s="17">
        <f t="shared" ref="F7:F15" si="1">ROUND(C7/365,2)</f>
        <v>0.05</v>
      </c>
      <c r="G7" s="45" t="s">
        <v>7</v>
      </c>
      <c r="H7" s="59">
        <f t="shared" ref="H7:H15" si="2">ROUND(D7/365,0)</f>
        <v>2</v>
      </c>
      <c r="I7" s="62">
        <f t="shared" ref="I7:I15" si="3">ROUND(E7/365,2)</f>
        <v>0.02</v>
      </c>
      <c r="J7" s="67"/>
      <c r="K7" s="90" t="s">
        <v>53</v>
      </c>
      <c r="L7" s="53" t="s">
        <v>11</v>
      </c>
      <c r="M7" s="53" t="s">
        <v>11</v>
      </c>
      <c r="N7" s="53" t="s">
        <v>11</v>
      </c>
      <c r="O7" s="53" t="s">
        <v>11</v>
      </c>
      <c r="P7" s="91" t="s">
        <v>53</v>
      </c>
      <c r="Q7" s="54" t="s">
        <v>11</v>
      </c>
      <c r="R7" s="96">
        <v>2</v>
      </c>
      <c r="S7" s="9">
        <f t="shared" ref="S7:S15" si="4">IF(R7="","",H7*R7)</f>
        <v>4</v>
      </c>
      <c r="T7" s="24" t="s">
        <v>6</v>
      </c>
      <c r="U7" s="32"/>
      <c r="V7" s="17">
        <f t="shared" si="0"/>
        <v>0.02</v>
      </c>
      <c r="W7" s="9">
        <f t="shared" ref="W7:W15" si="5">R7*V7</f>
        <v>0.04</v>
      </c>
      <c r="X7" s="24" t="s">
        <v>5</v>
      </c>
    </row>
    <row r="8" spans="1:24" ht="29.25" customHeight="1" x14ac:dyDescent="0.15">
      <c r="A8" s="17">
        <v>3</v>
      </c>
      <c r="B8" s="21" t="s">
        <v>20</v>
      </c>
      <c r="C8" s="10">
        <v>28.9</v>
      </c>
      <c r="D8" s="28">
        <v>960</v>
      </c>
      <c r="E8" s="10">
        <v>7.6</v>
      </c>
      <c r="F8" s="17">
        <f t="shared" si="1"/>
        <v>0.08</v>
      </c>
      <c r="G8" s="45" t="s">
        <v>7</v>
      </c>
      <c r="H8" s="59">
        <f t="shared" si="2"/>
        <v>3</v>
      </c>
      <c r="I8" s="62">
        <f t="shared" si="3"/>
        <v>0.02</v>
      </c>
      <c r="J8" s="67"/>
      <c r="K8" s="52" t="s">
        <v>11</v>
      </c>
      <c r="L8" s="91" t="s">
        <v>53</v>
      </c>
      <c r="M8" s="91" t="s">
        <v>53</v>
      </c>
      <c r="N8" s="53" t="s">
        <v>11</v>
      </c>
      <c r="O8" s="91" t="s">
        <v>53</v>
      </c>
      <c r="P8" s="53" t="s">
        <v>11</v>
      </c>
      <c r="Q8" s="54" t="s">
        <v>11</v>
      </c>
      <c r="R8" s="96">
        <v>3</v>
      </c>
      <c r="S8" s="9">
        <f t="shared" si="4"/>
        <v>9</v>
      </c>
      <c r="T8" s="24" t="s">
        <v>6</v>
      </c>
      <c r="U8" s="32"/>
      <c r="V8" s="17">
        <f t="shared" si="0"/>
        <v>0.02</v>
      </c>
      <c r="W8" s="9">
        <f t="shared" si="5"/>
        <v>0.06</v>
      </c>
      <c r="X8" s="24" t="s">
        <v>24</v>
      </c>
    </row>
    <row r="9" spans="1:24" ht="29.25" customHeight="1" x14ac:dyDescent="0.15">
      <c r="A9" s="17">
        <v>4</v>
      </c>
      <c r="B9" s="21" t="s">
        <v>22</v>
      </c>
      <c r="C9" s="10">
        <v>12.4</v>
      </c>
      <c r="D9" s="28">
        <v>410</v>
      </c>
      <c r="E9" s="10">
        <v>5</v>
      </c>
      <c r="F9" s="17">
        <f t="shared" si="1"/>
        <v>0.03</v>
      </c>
      <c r="G9" s="45" t="s">
        <v>7</v>
      </c>
      <c r="H9" s="59">
        <f t="shared" si="2"/>
        <v>1</v>
      </c>
      <c r="I9" s="62">
        <f t="shared" si="3"/>
        <v>0.01</v>
      </c>
      <c r="J9" s="67"/>
      <c r="K9" s="52" t="s">
        <v>11</v>
      </c>
      <c r="L9" s="91" t="s">
        <v>53</v>
      </c>
      <c r="M9" s="91" t="s">
        <v>53</v>
      </c>
      <c r="N9" s="53" t="s">
        <v>11</v>
      </c>
      <c r="O9" s="91" t="s">
        <v>53</v>
      </c>
      <c r="P9" s="53" t="s">
        <v>11</v>
      </c>
      <c r="Q9" s="54" t="s">
        <v>11</v>
      </c>
      <c r="R9" s="96">
        <v>3</v>
      </c>
      <c r="S9" s="9">
        <f t="shared" si="4"/>
        <v>3</v>
      </c>
      <c r="T9" s="24" t="s">
        <v>6</v>
      </c>
      <c r="U9" s="32"/>
      <c r="V9" s="17">
        <f t="shared" si="0"/>
        <v>0.01</v>
      </c>
      <c r="W9" s="9">
        <f t="shared" si="5"/>
        <v>0.03</v>
      </c>
      <c r="X9" s="24" t="s">
        <v>25</v>
      </c>
    </row>
    <row r="10" spans="1:24" ht="29.25" customHeight="1" x14ac:dyDescent="0.15">
      <c r="A10" s="17">
        <v>5</v>
      </c>
      <c r="B10" s="21" t="s">
        <v>14</v>
      </c>
      <c r="C10" s="10">
        <v>61.7</v>
      </c>
      <c r="D10" s="28">
        <v>2050</v>
      </c>
      <c r="E10" s="10">
        <v>25.1</v>
      </c>
      <c r="F10" s="17">
        <f t="shared" si="1"/>
        <v>0.17</v>
      </c>
      <c r="G10" s="45" t="s">
        <v>7</v>
      </c>
      <c r="H10" s="59">
        <f t="shared" si="2"/>
        <v>6</v>
      </c>
      <c r="I10" s="62">
        <f t="shared" si="3"/>
        <v>7.0000000000000007E-2</v>
      </c>
      <c r="J10" s="67"/>
      <c r="K10" s="90" t="s">
        <v>11</v>
      </c>
      <c r="L10" s="91" t="s">
        <v>11</v>
      </c>
      <c r="M10" s="91" t="s">
        <v>11</v>
      </c>
      <c r="N10" s="91" t="s">
        <v>11</v>
      </c>
      <c r="O10" s="91" t="s">
        <v>11</v>
      </c>
      <c r="P10" s="91" t="s">
        <v>11</v>
      </c>
      <c r="Q10" s="92" t="s">
        <v>11</v>
      </c>
      <c r="R10" s="96">
        <v>7</v>
      </c>
      <c r="S10" s="9">
        <f t="shared" si="4"/>
        <v>42</v>
      </c>
      <c r="T10" s="24" t="s">
        <v>6</v>
      </c>
      <c r="U10" s="32"/>
      <c r="V10" s="17">
        <f t="shared" si="0"/>
        <v>7.0000000000000007E-2</v>
      </c>
      <c r="W10" s="9">
        <f t="shared" si="5"/>
        <v>0.49000000000000005</v>
      </c>
      <c r="X10" s="24" t="s">
        <v>26</v>
      </c>
    </row>
    <row r="11" spans="1:24" ht="29.25" customHeight="1" x14ac:dyDescent="0.15">
      <c r="A11" s="17">
        <v>6</v>
      </c>
      <c r="B11" s="21" t="s">
        <v>15</v>
      </c>
      <c r="C11" s="10">
        <v>43.8</v>
      </c>
      <c r="D11" s="28">
        <v>1450</v>
      </c>
      <c r="E11" s="10">
        <v>17.8</v>
      </c>
      <c r="F11" s="17">
        <f t="shared" si="1"/>
        <v>0.12</v>
      </c>
      <c r="G11" s="45" t="s">
        <v>7</v>
      </c>
      <c r="H11" s="59">
        <f t="shared" si="2"/>
        <v>4</v>
      </c>
      <c r="I11" s="62">
        <f t="shared" si="3"/>
        <v>0.05</v>
      </c>
      <c r="J11" s="67"/>
      <c r="K11" s="52" t="s">
        <v>11</v>
      </c>
      <c r="L11" s="53" t="s">
        <v>11</v>
      </c>
      <c r="M11" s="53" t="s">
        <v>11</v>
      </c>
      <c r="N11" s="91" t="s">
        <v>53</v>
      </c>
      <c r="O11" s="53" t="s">
        <v>11</v>
      </c>
      <c r="P11" s="53" t="s">
        <v>11</v>
      </c>
      <c r="Q11" s="92" t="s">
        <v>53</v>
      </c>
      <c r="R11" s="96">
        <v>2</v>
      </c>
      <c r="S11" s="9">
        <f t="shared" si="4"/>
        <v>8</v>
      </c>
      <c r="T11" s="24" t="s">
        <v>6</v>
      </c>
      <c r="U11" s="32"/>
      <c r="V11" s="17">
        <f t="shared" si="0"/>
        <v>0.05</v>
      </c>
      <c r="W11" s="9">
        <f t="shared" si="5"/>
        <v>0.1</v>
      </c>
      <c r="X11" s="24" t="s">
        <v>5</v>
      </c>
    </row>
    <row r="12" spans="1:24" ht="29.25" customHeight="1" x14ac:dyDescent="0.15">
      <c r="A12" s="17">
        <v>7</v>
      </c>
      <c r="B12" s="21" t="s">
        <v>16</v>
      </c>
      <c r="C12" s="10">
        <v>31</v>
      </c>
      <c r="D12" s="28">
        <v>1030</v>
      </c>
      <c r="E12" s="10">
        <v>12.6</v>
      </c>
      <c r="F12" s="17">
        <f t="shared" si="1"/>
        <v>0.08</v>
      </c>
      <c r="G12" s="45" t="s">
        <v>7</v>
      </c>
      <c r="H12" s="59">
        <f t="shared" si="2"/>
        <v>3</v>
      </c>
      <c r="I12" s="62">
        <f t="shared" si="3"/>
        <v>0.03</v>
      </c>
      <c r="J12" s="67"/>
      <c r="K12" s="52" t="s">
        <v>11</v>
      </c>
      <c r="L12" s="91" t="s">
        <v>53</v>
      </c>
      <c r="M12" s="53" t="s">
        <v>11</v>
      </c>
      <c r="N12" s="53" t="s">
        <v>11</v>
      </c>
      <c r="O12" s="91" t="s">
        <v>53</v>
      </c>
      <c r="P12" s="53" t="s">
        <v>11</v>
      </c>
      <c r="Q12" s="54" t="s">
        <v>11</v>
      </c>
      <c r="R12" s="96">
        <v>2</v>
      </c>
      <c r="S12" s="9">
        <f t="shared" si="4"/>
        <v>6</v>
      </c>
      <c r="T12" s="24" t="s">
        <v>6</v>
      </c>
      <c r="U12" s="32"/>
      <c r="V12" s="17">
        <f t="shared" si="0"/>
        <v>0.03</v>
      </c>
      <c r="W12" s="9">
        <f t="shared" si="5"/>
        <v>0.06</v>
      </c>
      <c r="X12" s="24" t="s">
        <v>5</v>
      </c>
    </row>
    <row r="13" spans="1:24" ht="29.25" customHeight="1" x14ac:dyDescent="0.15">
      <c r="A13" s="17">
        <v>8</v>
      </c>
      <c r="B13" s="21" t="s">
        <v>50</v>
      </c>
      <c r="C13" s="10">
        <v>394.6</v>
      </c>
      <c r="D13" s="28">
        <v>13100</v>
      </c>
      <c r="E13" s="10">
        <v>160.19999999999999</v>
      </c>
      <c r="F13" s="17">
        <f t="shared" si="1"/>
        <v>1.08</v>
      </c>
      <c r="G13" s="45"/>
      <c r="H13" s="59">
        <f t="shared" si="2"/>
        <v>36</v>
      </c>
      <c r="I13" s="62">
        <f t="shared" si="3"/>
        <v>0.44</v>
      </c>
      <c r="J13" s="67"/>
      <c r="K13" s="90" t="s">
        <v>12</v>
      </c>
      <c r="L13" s="91" t="s">
        <v>12</v>
      </c>
      <c r="M13" s="53" t="s">
        <v>51</v>
      </c>
      <c r="N13" s="53" t="s">
        <v>51</v>
      </c>
      <c r="O13" s="53" t="s">
        <v>51</v>
      </c>
      <c r="P13" s="53" t="s">
        <v>51</v>
      </c>
      <c r="Q13" s="54" t="s">
        <v>51</v>
      </c>
      <c r="R13" s="96">
        <v>2</v>
      </c>
      <c r="S13" s="9">
        <f t="shared" si="4"/>
        <v>72</v>
      </c>
      <c r="T13" s="24" t="s">
        <v>6</v>
      </c>
      <c r="U13" s="32"/>
      <c r="V13" s="17">
        <f t="shared" si="0"/>
        <v>0.44</v>
      </c>
      <c r="W13" s="9">
        <f t="shared" si="5"/>
        <v>0.88</v>
      </c>
      <c r="X13" s="24" t="s">
        <v>5</v>
      </c>
    </row>
    <row r="14" spans="1:24" ht="29.25" customHeight="1" x14ac:dyDescent="0.15">
      <c r="A14" s="17">
        <v>9</v>
      </c>
      <c r="B14" s="21" t="s">
        <v>17</v>
      </c>
      <c r="C14" s="10">
        <v>38.200000000000003</v>
      </c>
      <c r="D14" s="28">
        <v>7200</v>
      </c>
      <c r="E14" s="10">
        <v>78.3</v>
      </c>
      <c r="F14" s="17">
        <f t="shared" si="1"/>
        <v>0.1</v>
      </c>
      <c r="G14" s="46" t="s">
        <v>8</v>
      </c>
      <c r="H14" s="59">
        <f t="shared" si="2"/>
        <v>20</v>
      </c>
      <c r="I14" s="62">
        <f t="shared" si="3"/>
        <v>0.21</v>
      </c>
      <c r="J14" s="67"/>
      <c r="K14" s="52" t="s">
        <v>11</v>
      </c>
      <c r="L14" s="53" t="s">
        <v>11</v>
      </c>
      <c r="M14" s="53" t="s">
        <v>11</v>
      </c>
      <c r="N14" s="91" t="s">
        <v>53</v>
      </c>
      <c r="O14" s="91" t="s">
        <v>53</v>
      </c>
      <c r="P14" s="53" t="s">
        <v>11</v>
      </c>
      <c r="Q14" s="54" t="s">
        <v>11</v>
      </c>
      <c r="R14" s="96">
        <v>2</v>
      </c>
      <c r="S14" s="9">
        <f t="shared" si="4"/>
        <v>40</v>
      </c>
      <c r="T14" s="24" t="s">
        <v>6</v>
      </c>
      <c r="U14" s="32"/>
      <c r="V14" s="17">
        <f t="shared" si="0"/>
        <v>0.21</v>
      </c>
      <c r="W14" s="9">
        <f t="shared" si="5"/>
        <v>0.42</v>
      </c>
      <c r="X14" s="24" t="s">
        <v>5</v>
      </c>
    </row>
    <row r="15" spans="1:24" ht="29.25" customHeight="1" thickBot="1" x14ac:dyDescent="0.2">
      <c r="A15" s="18">
        <v>10</v>
      </c>
      <c r="B15" s="22" t="s">
        <v>18</v>
      </c>
      <c r="C15" s="12">
        <v>34.9</v>
      </c>
      <c r="D15" s="29">
        <v>1160</v>
      </c>
      <c r="E15" s="12">
        <v>14.2</v>
      </c>
      <c r="F15" s="18">
        <f t="shared" si="1"/>
        <v>0.1</v>
      </c>
      <c r="G15" s="47" t="s">
        <v>7</v>
      </c>
      <c r="H15" s="60">
        <f t="shared" si="2"/>
        <v>3</v>
      </c>
      <c r="I15" s="63">
        <f t="shared" si="3"/>
        <v>0.04</v>
      </c>
      <c r="J15" s="67"/>
      <c r="K15" s="55" t="s">
        <v>11</v>
      </c>
      <c r="L15" s="56" t="s">
        <v>11</v>
      </c>
      <c r="M15" s="56" t="s">
        <v>11</v>
      </c>
      <c r="N15" s="93" t="s">
        <v>11</v>
      </c>
      <c r="O15" s="93" t="s">
        <v>11</v>
      </c>
      <c r="P15" s="93" t="s">
        <v>11</v>
      </c>
      <c r="Q15" s="94" t="s">
        <v>11</v>
      </c>
      <c r="R15" s="97">
        <v>4</v>
      </c>
      <c r="S15" s="11">
        <f t="shared" si="4"/>
        <v>12</v>
      </c>
      <c r="T15" s="25" t="s">
        <v>6</v>
      </c>
      <c r="U15" s="32"/>
      <c r="V15" s="18">
        <f t="shared" si="0"/>
        <v>0.04</v>
      </c>
      <c r="W15" s="11">
        <f t="shared" si="5"/>
        <v>0.16</v>
      </c>
      <c r="X15" s="25" t="s">
        <v>5</v>
      </c>
    </row>
    <row r="16" spans="1:24" ht="38.25" customHeight="1" thickBot="1" x14ac:dyDescent="0.2">
      <c r="A16" s="117" t="s">
        <v>56</v>
      </c>
      <c r="B16" s="117"/>
      <c r="C16" s="117"/>
      <c r="D16" s="117"/>
      <c r="E16" s="117"/>
      <c r="F16" s="117"/>
      <c r="G16" s="117"/>
      <c r="H16" s="117"/>
      <c r="I16" s="117"/>
      <c r="K16" s="118" t="s">
        <v>28</v>
      </c>
      <c r="L16" s="118"/>
      <c r="M16" s="118"/>
      <c r="N16" s="118"/>
      <c r="O16" s="118"/>
      <c r="P16" s="118"/>
      <c r="Q16" s="118"/>
      <c r="R16" s="118"/>
      <c r="S16" s="43">
        <f>W16</f>
        <v>2.4</v>
      </c>
      <c r="T16" s="119" t="s">
        <v>27</v>
      </c>
      <c r="U16" s="119"/>
      <c r="W16" s="33">
        <f>SUM(W6:W15)</f>
        <v>2.4</v>
      </c>
      <c r="X16" s="26" t="s">
        <v>25</v>
      </c>
    </row>
    <row r="17" spans="1:22" ht="10.5" customHeight="1" x14ac:dyDescent="0.15">
      <c r="F17" s="64" t="s">
        <v>39</v>
      </c>
      <c r="H17" s="2" t="s">
        <v>40</v>
      </c>
      <c r="I17" s="2" t="s">
        <v>41</v>
      </c>
    </row>
    <row r="18" spans="1:22" ht="34.5" customHeight="1" x14ac:dyDescent="0.15">
      <c r="B18" s="76" t="s">
        <v>42</v>
      </c>
      <c r="F18" s="108" t="s">
        <v>43</v>
      </c>
      <c r="G18" s="108"/>
      <c r="H18" s="108"/>
      <c r="I18" s="108"/>
      <c r="J18" s="1"/>
      <c r="K18" s="2" t="s">
        <v>62</v>
      </c>
      <c r="L18" s="65"/>
      <c r="M18" s="65"/>
      <c r="N18" s="65"/>
      <c r="O18" s="65"/>
      <c r="P18" s="65"/>
      <c r="Q18" s="65"/>
      <c r="R18" s="65"/>
      <c r="T18" s="66"/>
      <c r="V18" s="1"/>
    </row>
    <row r="19" spans="1:22" ht="21.75" customHeight="1" x14ac:dyDescent="0.15">
      <c r="A19" s="68"/>
      <c r="B19" s="69" t="s">
        <v>47</v>
      </c>
      <c r="C19" s="70"/>
      <c r="D19" s="70"/>
      <c r="E19" s="70"/>
      <c r="F19" s="103" t="s">
        <v>21</v>
      </c>
      <c r="G19" s="103"/>
      <c r="H19" s="98" t="s">
        <v>57</v>
      </c>
      <c r="I19" s="70" t="s">
        <v>58</v>
      </c>
      <c r="K19" s="2" t="s">
        <v>29</v>
      </c>
    </row>
    <row r="20" spans="1:22" ht="21.75" customHeight="1" x14ac:dyDescent="0.15">
      <c r="A20" s="68"/>
      <c r="B20" s="69" t="s">
        <v>46</v>
      </c>
      <c r="C20" s="70"/>
      <c r="D20" s="70"/>
      <c r="E20" s="70"/>
      <c r="F20" s="103" t="s">
        <v>59</v>
      </c>
      <c r="G20" s="103"/>
      <c r="H20" s="98" t="s">
        <v>60</v>
      </c>
      <c r="I20" s="70" t="s">
        <v>61</v>
      </c>
    </row>
  </sheetData>
  <mergeCells count="13">
    <mergeCell ref="F18:I18"/>
    <mergeCell ref="F19:G19"/>
    <mergeCell ref="F20:G20"/>
    <mergeCell ref="K2:P2"/>
    <mergeCell ref="F3:I3"/>
    <mergeCell ref="F4:G5"/>
    <mergeCell ref="A4:B5"/>
    <mergeCell ref="W4:X4"/>
    <mergeCell ref="W5:X5"/>
    <mergeCell ref="S4:T5"/>
    <mergeCell ref="K16:R16"/>
    <mergeCell ref="A16:I16"/>
    <mergeCell ref="T16:U16"/>
  </mergeCells>
  <phoneticPr fontId="1"/>
  <pageMargins left="0.34" right="0.15748031496062992" top="0.51181102362204722" bottom="0.39370078740157483" header="0.19685039370078741" footer="0.15748031496062992"/>
  <pageSetup paperSize="9" scale="98" orientation="landscape" r:id="rId1"/>
  <colBreaks count="1" manualBreakCount="1">
    <brk id="21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家庭の省エネチャレンジシート(2026夏)</vt:lpstr>
      <vt:lpstr>記入例</vt:lpstr>
      <vt:lpstr>'家庭の省エネチャレンジシート(2026夏)'!Print_Area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2026-06-12T01:00:53Z</dcterms:modified>
</cp:coreProperties>
</file>