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21474\Desktop\電力（地産地消）\起案（事前協議）\【資料２_様式】様式\3.様式1～12\"/>
    </mc:Choice>
  </mc:AlternateContent>
  <bookViews>
    <workbookView xWindow="-120" yWindow="-120" windowWidth="20730" windowHeight="11160" tabRatio="487"/>
  </bookViews>
  <sheets>
    <sheet name="様式10" sheetId="5" r:id="rId1"/>
    <sheet name="別添１　余剰電力売却内訳書" sheetId="6" r:id="rId2"/>
    <sheet name="別添２　電力購入内訳書" sheetId="4" r:id="rId3"/>
  </sheets>
  <definedNames>
    <definedName name="_xlnm.Print_Area" localSheetId="0">様式10!$A$1:$G$28</definedName>
    <definedName name="_xlnm.Print_Titles" localSheetId="2">'別添２　電力購入内訳書'!$1:$6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7" i="4" l="1"/>
  <c r="R7" i="4" l="1"/>
  <c r="G23" i="4" l="1"/>
  <c r="F23" i="6" l="1"/>
  <c r="F24" i="6"/>
  <c r="F25" i="6"/>
  <c r="F26" i="6"/>
  <c r="F27" i="6"/>
  <c r="F28" i="6"/>
  <c r="F29" i="6"/>
  <c r="F30" i="6"/>
  <c r="F31" i="6"/>
  <c r="F32" i="6"/>
  <c r="F33" i="6"/>
  <c r="F34" i="6"/>
  <c r="F35" i="6"/>
  <c r="I19" i="6"/>
  <c r="I20" i="6"/>
  <c r="I21" i="6"/>
  <c r="I22" i="6"/>
  <c r="I23" i="6"/>
  <c r="I24" i="6"/>
  <c r="I25" i="6"/>
  <c r="I26" i="6"/>
  <c r="I27" i="6"/>
  <c r="I28" i="6"/>
  <c r="I29" i="6"/>
  <c r="I30" i="6"/>
  <c r="I31" i="6"/>
  <c r="I32" i="6"/>
  <c r="I33" i="6"/>
  <c r="I34" i="6"/>
  <c r="I35" i="6"/>
  <c r="I18" i="6"/>
  <c r="H19" i="6"/>
  <c r="H20" i="6"/>
  <c r="H21" i="6"/>
  <c r="H22" i="6"/>
  <c r="H23" i="6"/>
  <c r="H24" i="6"/>
  <c r="H25" i="6"/>
  <c r="H26" i="6"/>
  <c r="H27" i="6"/>
  <c r="H28" i="6"/>
  <c r="H29" i="6"/>
  <c r="H30" i="6"/>
  <c r="H31" i="6"/>
  <c r="H32" i="6"/>
  <c r="H33" i="6"/>
  <c r="H34" i="6"/>
  <c r="H35" i="6"/>
  <c r="H18" i="6"/>
  <c r="G18" i="6"/>
  <c r="G19" i="6"/>
  <c r="G20" i="6"/>
  <c r="G21" i="6"/>
  <c r="G22" i="6"/>
  <c r="G23" i="6"/>
  <c r="G24" i="6"/>
  <c r="G25" i="6"/>
  <c r="G26" i="6"/>
  <c r="G27" i="6"/>
  <c r="G28" i="6"/>
  <c r="G29" i="6"/>
  <c r="G30" i="6"/>
  <c r="G31" i="6"/>
  <c r="G32" i="6"/>
  <c r="G33" i="6"/>
  <c r="G34" i="6"/>
  <c r="G35" i="6"/>
  <c r="E36" i="6"/>
  <c r="D36" i="6"/>
  <c r="C36" i="6"/>
  <c r="F22" i="6"/>
  <c r="F21" i="6"/>
  <c r="F20" i="6"/>
  <c r="F19" i="6"/>
  <c r="F18" i="6"/>
  <c r="N55" i="4"/>
  <c r="I55" i="4"/>
  <c r="C55" i="4"/>
  <c r="T54" i="4"/>
  <c r="R54" i="4"/>
  <c r="P54" i="4"/>
  <c r="T53" i="4"/>
  <c r="R53" i="4"/>
  <c r="P53" i="4"/>
  <c r="G53" i="4"/>
  <c r="T52" i="4"/>
  <c r="R52" i="4"/>
  <c r="P52" i="4"/>
  <c r="T51" i="4"/>
  <c r="R51" i="4"/>
  <c r="P51" i="4"/>
  <c r="G51" i="4"/>
  <c r="T50" i="4"/>
  <c r="R50" i="4"/>
  <c r="P50" i="4"/>
  <c r="T49" i="4"/>
  <c r="R49" i="4"/>
  <c r="P49" i="4"/>
  <c r="G49" i="4"/>
  <c r="T48" i="4"/>
  <c r="R48" i="4"/>
  <c r="P48" i="4"/>
  <c r="T47" i="4"/>
  <c r="R47" i="4"/>
  <c r="P47" i="4"/>
  <c r="G47" i="4"/>
  <c r="T46" i="4"/>
  <c r="R46" i="4"/>
  <c r="P46" i="4"/>
  <c r="T45" i="4"/>
  <c r="R45" i="4"/>
  <c r="P45" i="4"/>
  <c r="G45" i="4"/>
  <c r="T44" i="4"/>
  <c r="R44" i="4"/>
  <c r="P44" i="4"/>
  <c r="T43" i="4"/>
  <c r="R43" i="4"/>
  <c r="P43" i="4"/>
  <c r="G43" i="4"/>
  <c r="T42" i="4"/>
  <c r="R42" i="4"/>
  <c r="P42" i="4"/>
  <c r="T41" i="4"/>
  <c r="R41" i="4"/>
  <c r="P41" i="4"/>
  <c r="G41" i="4"/>
  <c r="T40" i="4"/>
  <c r="R40" i="4"/>
  <c r="P40" i="4"/>
  <c r="T39" i="4"/>
  <c r="R39" i="4"/>
  <c r="P39" i="4"/>
  <c r="G39" i="4"/>
  <c r="T38" i="4"/>
  <c r="R38" i="4"/>
  <c r="P38" i="4"/>
  <c r="T37" i="4"/>
  <c r="R37" i="4"/>
  <c r="P37" i="4"/>
  <c r="G37" i="4"/>
  <c r="T36" i="4"/>
  <c r="R36" i="4"/>
  <c r="P36" i="4"/>
  <c r="T35" i="4"/>
  <c r="R35" i="4"/>
  <c r="P35" i="4"/>
  <c r="G35" i="4"/>
  <c r="T34" i="4"/>
  <c r="R34" i="4"/>
  <c r="P34" i="4"/>
  <c r="T33" i="4"/>
  <c r="R33" i="4"/>
  <c r="P33" i="4"/>
  <c r="G33" i="4"/>
  <c r="T32" i="4"/>
  <c r="R32" i="4"/>
  <c r="P32" i="4"/>
  <c r="T31" i="4"/>
  <c r="R31" i="4"/>
  <c r="P31" i="4"/>
  <c r="G31" i="4"/>
  <c r="T30" i="4"/>
  <c r="R30" i="4"/>
  <c r="P30" i="4"/>
  <c r="T29" i="4"/>
  <c r="R29" i="4"/>
  <c r="P29" i="4"/>
  <c r="G29" i="4"/>
  <c r="T28" i="4"/>
  <c r="R28" i="4"/>
  <c r="P28" i="4"/>
  <c r="T27" i="4"/>
  <c r="R27" i="4"/>
  <c r="P27" i="4"/>
  <c r="G27" i="4"/>
  <c r="T26" i="4"/>
  <c r="R26" i="4"/>
  <c r="P26" i="4"/>
  <c r="T25" i="4"/>
  <c r="R25" i="4"/>
  <c r="P25" i="4"/>
  <c r="G25" i="4"/>
  <c r="T24" i="4"/>
  <c r="R24" i="4"/>
  <c r="P24" i="4"/>
  <c r="T23" i="4"/>
  <c r="R23" i="4"/>
  <c r="P23" i="4"/>
  <c r="T22" i="4"/>
  <c r="R22" i="4"/>
  <c r="P22" i="4"/>
  <c r="T21" i="4"/>
  <c r="R21" i="4"/>
  <c r="P21" i="4"/>
  <c r="G21" i="4"/>
  <c r="T20" i="4"/>
  <c r="R20" i="4"/>
  <c r="P20" i="4"/>
  <c r="T19" i="4"/>
  <c r="R19" i="4"/>
  <c r="P19" i="4"/>
  <c r="G19" i="4"/>
  <c r="T18" i="4"/>
  <c r="R18" i="4"/>
  <c r="P18" i="4"/>
  <c r="T17" i="4"/>
  <c r="R17" i="4"/>
  <c r="P17" i="4"/>
  <c r="G17" i="4"/>
  <c r="T16" i="4"/>
  <c r="R16" i="4"/>
  <c r="P16" i="4"/>
  <c r="T15" i="4"/>
  <c r="R15" i="4"/>
  <c r="P15" i="4"/>
  <c r="G15" i="4"/>
  <c r="T14" i="4"/>
  <c r="R14" i="4"/>
  <c r="P14" i="4"/>
  <c r="T13" i="4"/>
  <c r="R13" i="4"/>
  <c r="P13" i="4"/>
  <c r="G13" i="4"/>
  <c r="T12" i="4"/>
  <c r="R12" i="4"/>
  <c r="P12" i="4"/>
  <c r="T11" i="4"/>
  <c r="R11" i="4"/>
  <c r="P11" i="4"/>
  <c r="G11" i="4"/>
  <c r="T10" i="4"/>
  <c r="R10" i="4"/>
  <c r="P10" i="4"/>
  <c r="T9" i="4"/>
  <c r="R9" i="4"/>
  <c r="P9" i="4"/>
  <c r="G9" i="4"/>
  <c r="T8" i="4"/>
  <c r="R8" i="4"/>
  <c r="P8" i="4"/>
  <c r="T7" i="4"/>
  <c r="P7" i="4"/>
  <c r="G7" i="4"/>
  <c r="L55" i="4" l="1"/>
  <c r="U7" i="4"/>
  <c r="J32" i="6"/>
  <c r="J28" i="6"/>
  <c r="J33" i="6"/>
  <c r="J21" i="6"/>
  <c r="U27" i="4"/>
  <c r="U13" i="4"/>
  <c r="U21" i="4"/>
  <c r="U35" i="4"/>
  <c r="U43" i="4"/>
  <c r="U51" i="4"/>
  <c r="U11" i="4"/>
  <c r="U49" i="4"/>
  <c r="U19" i="4"/>
  <c r="U33" i="4"/>
  <c r="U25" i="4"/>
  <c r="U41" i="4"/>
  <c r="U9" i="4"/>
  <c r="U17" i="4"/>
  <c r="U23" i="4"/>
  <c r="U31" i="4"/>
  <c r="U39" i="4"/>
  <c r="U47" i="4"/>
  <c r="U15" i="4"/>
  <c r="U29" i="4"/>
  <c r="U37" i="4"/>
  <c r="U45" i="4"/>
  <c r="U53" i="4"/>
  <c r="T55" i="4"/>
  <c r="P55" i="4"/>
  <c r="G55" i="4"/>
  <c r="R55" i="4"/>
  <c r="G36" i="6"/>
  <c r="J27" i="6"/>
  <c r="J34" i="6"/>
  <c r="J30" i="6"/>
  <c r="J26" i="6"/>
  <c r="J35" i="6"/>
  <c r="J31" i="6"/>
  <c r="J25" i="6"/>
  <c r="J24" i="6"/>
  <c r="J29" i="6"/>
  <c r="J22" i="6"/>
  <c r="I36" i="6"/>
  <c r="J23" i="6"/>
  <c r="J20" i="6"/>
  <c r="J19" i="6"/>
  <c r="F36" i="6"/>
  <c r="H36" i="6"/>
  <c r="J18" i="6"/>
  <c r="U55" i="4" l="1"/>
  <c r="D22" i="5" s="1"/>
  <c r="J36" i="6" l="1"/>
  <c r="E7" i="6" s="1"/>
  <c r="D17" i="5" s="1"/>
</calcChain>
</file>

<file path=xl/sharedStrings.xml><?xml version="1.0" encoding="utf-8"?>
<sst xmlns="http://schemas.openxmlformats.org/spreadsheetml/2006/main" count="341" uniqueCount="150">
  <si>
    <t>）</t>
    <phoneticPr fontId="3"/>
  </si>
  <si>
    <t>１　売却電力見積【税込】</t>
    <rPh sb="2" eb="4">
      <t>バイキャク</t>
    </rPh>
    <rPh sb="4" eb="6">
      <t>デンリョク</t>
    </rPh>
    <rPh sb="6" eb="8">
      <t>ミツモリ</t>
    </rPh>
    <rPh sb="9" eb="11">
      <t>ゼイコ</t>
    </rPh>
    <phoneticPr fontId="3"/>
  </si>
  <si>
    <t>提案単価（円/kWh）</t>
    <rPh sb="0" eb="2">
      <t>テイアン</t>
    </rPh>
    <rPh sb="2" eb="4">
      <t>タンカ</t>
    </rPh>
    <rPh sb="5" eb="6">
      <t>エン</t>
    </rPh>
    <phoneticPr fontId="3"/>
  </si>
  <si>
    <t>合計</t>
    <rPh sb="0" eb="2">
      <t>ゴウケイ</t>
    </rPh>
    <phoneticPr fontId="3"/>
  </si>
  <si>
    <t>※夏季とは７月１日から９月３０日までの期間をいい、その他季とは夏季以外の月日をいう。</t>
    <rPh sb="1" eb="3">
      <t>カキ</t>
    </rPh>
    <rPh sb="6" eb="7">
      <t>ツキ</t>
    </rPh>
    <rPh sb="8" eb="9">
      <t>ヒ</t>
    </rPh>
    <rPh sb="12" eb="13">
      <t>ツキ</t>
    </rPh>
    <rPh sb="15" eb="16">
      <t>ヒ</t>
    </rPh>
    <rPh sb="19" eb="21">
      <t>キカン</t>
    </rPh>
    <rPh sb="27" eb="28">
      <t>タ</t>
    </rPh>
    <rPh sb="28" eb="29">
      <t>キ</t>
    </rPh>
    <rPh sb="31" eb="33">
      <t>カキ</t>
    </rPh>
    <rPh sb="33" eb="35">
      <t>イガイ</t>
    </rPh>
    <rPh sb="36" eb="38">
      <t>ツキヒ</t>
    </rPh>
    <phoneticPr fontId="3"/>
  </si>
  <si>
    <t>予定売却電力量（ｋＷｈ）</t>
    <rPh sb="0" eb="2">
      <t>ヨテイ</t>
    </rPh>
    <rPh sb="2" eb="4">
      <t>バイキャク</t>
    </rPh>
    <rPh sb="4" eb="6">
      <t>デンリョク</t>
    </rPh>
    <rPh sb="6" eb="7">
      <t>リョウ</t>
    </rPh>
    <phoneticPr fontId="4"/>
  </si>
  <si>
    <t>夏季
平日昼間</t>
    <rPh sb="0" eb="2">
      <t>カキ</t>
    </rPh>
    <rPh sb="3" eb="5">
      <t>ヘイジツ</t>
    </rPh>
    <rPh sb="5" eb="7">
      <t>ヒルマ</t>
    </rPh>
    <phoneticPr fontId="3"/>
  </si>
  <si>
    <t>その他季
平日昼間</t>
    <rPh sb="2" eb="3">
      <t>タ</t>
    </rPh>
    <rPh sb="3" eb="4">
      <t>キ</t>
    </rPh>
    <rPh sb="5" eb="7">
      <t>ヘイジツ</t>
    </rPh>
    <rPh sb="7" eb="9">
      <t>ヒルマ</t>
    </rPh>
    <phoneticPr fontId="3"/>
  </si>
  <si>
    <t>休日等
・夜間</t>
    <rPh sb="0" eb="2">
      <t>キュウジツ</t>
    </rPh>
    <rPh sb="2" eb="3">
      <t>トウ</t>
    </rPh>
    <rPh sb="5" eb="7">
      <t>ヤカン</t>
    </rPh>
    <phoneticPr fontId="3"/>
  </si>
  <si>
    <t>令和　年　月　日</t>
  </si>
  <si>
    <t>円</t>
    <rPh sb="0" eb="1">
      <t>エン</t>
    </rPh>
    <phoneticPr fontId="3"/>
  </si>
  <si>
    <t>②</t>
    <phoneticPr fontId="3"/>
  </si>
  <si>
    <t>※太枠内に単価を入力すること。</t>
    <rPh sb="1" eb="3">
      <t>フトワク</t>
    </rPh>
    <rPh sb="3" eb="4">
      <t>ナイ</t>
    </rPh>
    <rPh sb="5" eb="7">
      <t>タンカ</t>
    </rPh>
    <rPh sb="8" eb="10">
      <t>ニュウリョク</t>
    </rPh>
    <phoneticPr fontId="3"/>
  </si>
  <si>
    <t>№</t>
    <phoneticPr fontId="3"/>
  </si>
  <si>
    <t>施設名</t>
    <rPh sb="0" eb="2">
      <t>シセツ</t>
    </rPh>
    <rPh sb="2" eb="3">
      <t>メイ</t>
    </rPh>
    <phoneticPr fontId="3"/>
  </si>
  <si>
    <t>基本料金（常時供給分）</t>
    <rPh sb="0" eb="2">
      <t>キホン</t>
    </rPh>
    <rPh sb="2" eb="4">
      <t>リョウキン</t>
    </rPh>
    <rPh sb="5" eb="7">
      <t>ジョウジ</t>
    </rPh>
    <rPh sb="7" eb="9">
      <t>キョウキュウ</t>
    </rPh>
    <rPh sb="9" eb="10">
      <t>ブン</t>
    </rPh>
    <phoneticPr fontId="3"/>
  </si>
  <si>
    <t>基本料金（予備電力）</t>
    <rPh sb="0" eb="2">
      <t>キホン</t>
    </rPh>
    <rPh sb="2" eb="4">
      <t>リョウキン</t>
    </rPh>
    <rPh sb="5" eb="7">
      <t>ヨビ</t>
    </rPh>
    <rPh sb="7" eb="9">
      <t>デンリョク</t>
    </rPh>
    <phoneticPr fontId="3"/>
  </si>
  <si>
    <t>再生可能エネルギー発電促進賦課金</t>
    <phoneticPr fontId="8"/>
  </si>
  <si>
    <t>予定
契約電力
（常時）
［kW］</t>
    <rPh sb="0" eb="2">
      <t>ヨテイ</t>
    </rPh>
    <rPh sb="3" eb="5">
      <t>ケイヤク</t>
    </rPh>
    <rPh sb="5" eb="7">
      <t>デンリョク</t>
    </rPh>
    <rPh sb="9" eb="11">
      <t>ジョウジ</t>
    </rPh>
    <phoneticPr fontId="3"/>
  </si>
  <si>
    <t>基本料金（常時）
単価 （税込み）
［円/(kW･月)］</t>
    <rPh sb="0" eb="2">
      <t>キホン</t>
    </rPh>
    <rPh sb="2" eb="4">
      <t>リョウキン</t>
    </rPh>
    <rPh sb="5" eb="7">
      <t>ジョウジ</t>
    </rPh>
    <rPh sb="9" eb="11">
      <t>タンカ</t>
    </rPh>
    <rPh sb="13" eb="15">
      <t>ゼイコミ</t>
    </rPh>
    <phoneticPr fontId="3"/>
  </si>
  <si>
    <t>力率
［％］</t>
    <rPh sb="0" eb="2">
      <t>リキリツ</t>
    </rPh>
    <phoneticPr fontId="3"/>
  </si>
  <si>
    <t>月数
［月］</t>
    <rPh sb="0" eb="1">
      <t>ツキ</t>
    </rPh>
    <rPh sb="1" eb="2">
      <t>スウ</t>
    </rPh>
    <rPh sb="4" eb="5">
      <t>ツキ</t>
    </rPh>
    <phoneticPr fontId="3"/>
  </si>
  <si>
    <t>基本料金（常時）
 （税込み）
［円］</t>
    <rPh sb="0" eb="2">
      <t>キホン</t>
    </rPh>
    <rPh sb="2" eb="4">
      <t>リョウキン</t>
    </rPh>
    <rPh sb="5" eb="7">
      <t>ジョウジ</t>
    </rPh>
    <rPh sb="11" eb="13">
      <t>ゼイコミ</t>
    </rPh>
    <phoneticPr fontId="3"/>
  </si>
  <si>
    <t>予定
契約電力
（予備）
［kW］</t>
    <rPh sb="0" eb="2">
      <t>ヨテイ</t>
    </rPh>
    <rPh sb="3" eb="5">
      <t>ケイヤク</t>
    </rPh>
    <rPh sb="5" eb="7">
      <t>デンリョク</t>
    </rPh>
    <rPh sb="9" eb="11">
      <t>ヨビ</t>
    </rPh>
    <phoneticPr fontId="3"/>
  </si>
  <si>
    <t>基本料金（予備）
単価 （税込み）
［円/(kW･月)］</t>
    <rPh sb="0" eb="2">
      <t>キホン</t>
    </rPh>
    <rPh sb="2" eb="4">
      <t>リョウキン</t>
    </rPh>
    <rPh sb="5" eb="7">
      <t>ヨビ</t>
    </rPh>
    <rPh sb="9" eb="11">
      <t>タンカ</t>
    </rPh>
    <rPh sb="13" eb="15">
      <t>ゼイコミ</t>
    </rPh>
    <phoneticPr fontId="3"/>
  </si>
  <si>
    <t>月数
［月］</t>
    <rPh sb="0" eb="1">
      <t>ツキ</t>
    </rPh>
    <rPh sb="1" eb="2">
      <t>スウ</t>
    </rPh>
    <phoneticPr fontId="3"/>
  </si>
  <si>
    <t>基本料金（予備） 
（税込み）
［円］</t>
    <rPh sb="0" eb="2">
      <t>キホン</t>
    </rPh>
    <rPh sb="2" eb="4">
      <t>リョウキン</t>
    </rPh>
    <rPh sb="5" eb="7">
      <t>ヨビ</t>
    </rPh>
    <rPh sb="11" eb="13">
      <t>ゼイコミ</t>
    </rPh>
    <phoneticPr fontId="3"/>
  </si>
  <si>
    <t>燃料費等調整単価
［円/kWh］</t>
    <rPh sb="0" eb="3">
      <t>ネンリョウヒ</t>
    </rPh>
    <rPh sb="3" eb="4">
      <t>ナド</t>
    </rPh>
    <rPh sb="4" eb="6">
      <t>チョウセイ</t>
    </rPh>
    <rPh sb="6" eb="8">
      <t>タンカ</t>
    </rPh>
    <phoneticPr fontId="3"/>
  </si>
  <si>
    <t>燃料費調整額 （税込み）
［円］</t>
    <rPh sb="0" eb="3">
      <t>ネンリョウヒ</t>
    </rPh>
    <rPh sb="3" eb="6">
      <t>チョウセイガク</t>
    </rPh>
    <rPh sb="8" eb="10">
      <t>ゼイコ</t>
    </rPh>
    <phoneticPr fontId="3"/>
  </si>
  <si>
    <t>再生可能エネルギー発電促進賦課金単価
［円/kWh］</t>
    <rPh sb="0" eb="2">
      <t>サイセイ</t>
    </rPh>
    <rPh sb="2" eb="4">
      <t>カノウ</t>
    </rPh>
    <rPh sb="9" eb="11">
      <t>ハツデン</t>
    </rPh>
    <rPh sb="11" eb="13">
      <t>ソクシン</t>
    </rPh>
    <rPh sb="13" eb="16">
      <t>フカキン</t>
    </rPh>
    <rPh sb="16" eb="18">
      <t>タンカ</t>
    </rPh>
    <phoneticPr fontId="3"/>
  </si>
  <si>
    <t>再生可能エネルギー発電促進賦課金 （税込み）
［円］</t>
    <rPh sb="0" eb="2">
      <t>サイセイ</t>
    </rPh>
    <rPh sb="2" eb="4">
      <t>カノウ</t>
    </rPh>
    <rPh sb="9" eb="11">
      <t>ハツデン</t>
    </rPh>
    <rPh sb="11" eb="13">
      <t>ソクシン</t>
    </rPh>
    <rPh sb="13" eb="16">
      <t>フカキン</t>
    </rPh>
    <rPh sb="18" eb="20">
      <t>ゼイコ</t>
    </rPh>
    <phoneticPr fontId="3"/>
  </si>
  <si>
    <t>※小数点以下
第２位まで</t>
    <rPh sb="1" eb="4">
      <t>ショウスウテン</t>
    </rPh>
    <rPh sb="4" eb="6">
      <t>イカ</t>
    </rPh>
    <rPh sb="7" eb="8">
      <t>ダイ</t>
    </rPh>
    <rPh sb="9" eb="10">
      <t>イ</t>
    </rPh>
    <phoneticPr fontId="3"/>
  </si>
  <si>
    <t>※月当りの基本料金の
小数点以下第３位を切捨て</t>
    <rPh sb="11" eb="14">
      <t>ショウスウテン</t>
    </rPh>
    <rPh sb="14" eb="16">
      <t>イカ</t>
    </rPh>
    <rPh sb="16" eb="17">
      <t>ダイ</t>
    </rPh>
    <rPh sb="18" eb="19">
      <t>イ</t>
    </rPh>
    <rPh sb="20" eb="22">
      <t>キリス</t>
    </rPh>
    <phoneticPr fontId="3"/>
  </si>
  <si>
    <t>※月当りの基本料金の小数点以下第３位を切捨て</t>
    <phoneticPr fontId="4"/>
  </si>
  <si>
    <t>※月当りの基本料金の
小数点以下第３位を切捨て</t>
    <phoneticPr fontId="4"/>
  </si>
  <si>
    <t>a</t>
    <phoneticPr fontId="3"/>
  </si>
  <si>
    <t>b</t>
    <phoneticPr fontId="3"/>
  </si>
  <si>
    <t>c</t>
    <phoneticPr fontId="3"/>
  </si>
  <si>
    <t>d</t>
    <phoneticPr fontId="3"/>
  </si>
  <si>
    <t>A＝(a×b×（185－c）/100)×d</t>
    <phoneticPr fontId="3"/>
  </si>
  <si>
    <t>e</t>
    <phoneticPr fontId="3"/>
  </si>
  <si>
    <t>f</t>
    <phoneticPr fontId="3"/>
  </si>
  <si>
    <t>g</t>
    <phoneticPr fontId="3"/>
  </si>
  <si>
    <t>h</t>
    <phoneticPr fontId="3"/>
  </si>
  <si>
    <t>i</t>
    <phoneticPr fontId="3"/>
  </si>
  <si>
    <t>j</t>
    <phoneticPr fontId="3"/>
  </si>
  <si>
    <t>東久留米市本庁舎</t>
  </si>
  <si>
    <t>予備電力</t>
    <rPh sb="0" eb="2">
      <t>ヨビ</t>
    </rPh>
    <rPh sb="2" eb="4">
      <t>デンリョク</t>
    </rPh>
    <phoneticPr fontId="4"/>
  </si>
  <si>
    <t>夏季</t>
    <rPh sb="0" eb="2">
      <t>カキ</t>
    </rPh>
    <phoneticPr fontId="3"/>
  </si>
  <si>
    <t>その他季</t>
    <rPh sb="2" eb="3">
      <t>タ</t>
    </rPh>
    <rPh sb="3" eb="4">
      <t>キ</t>
    </rPh>
    <phoneticPr fontId="3"/>
  </si>
  <si>
    <t>わくわく健康プラザ</t>
  </si>
  <si>
    <t>─</t>
    <phoneticPr fontId="8"/>
  </si>
  <si>
    <t>下谷ポンプ場</t>
  </si>
  <si>
    <t>中央図書館</t>
    <phoneticPr fontId="4"/>
  </si>
  <si>
    <t>東久留米市立　第一小学校</t>
    <phoneticPr fontId="4"/>
  </si>
  <si>
    <t>東久留米市立　第二小学校</t>
    <phoneticPr fontId="4"/>
  </si>
  <si>
    <t>東久留米市立　第三小学校</t>
    <phoneticPr fontId="4"/>
  </si>
  <si>
    <t>東久留米市立　第五小学校</t>
    <phoneticPr fontId="4"/>
  </si>
  <si>
    <t>東久留米市立　第六小学校</t>
    <phoneticPr fontId="4"/>
  </si>
  <si>
    <t>東久留米市立　第七小学校</t>
    <phoneticPr fontId="4"/>
  </si>
  <si>
    <t>東久留米市立　第九小学校</t>
    <phoneticPr fontId="4"/>
  </si>
  <si>
    <t>東久留米市立　第十小学校</t>
    <phoneticPr fontId="4"/>
  </si>
  <si>
    <t>東久留米市立　小山小学校</t>
    <phoneticPr fontId="4"/>
  </si>
  <si>
    <t>東久留米市立　神宝小学校</t>
    <phoneticPr fontId="4"/>
  </si>
  <si>
    <t>東久留米市立　南町小学校</t>
    <phoneticPr fontId="4"/>
  </si>
  <si>
    <t>東久留米市立　本村小学校</t>
    <phoneticPr fontId="4"/>
  </si>
  <si>
    <t>東久留米市立　旧下里小学校</t>
    <phoneticPr fontId="4"/>
  </si>
  <si>
    <t>東久留米市立　久留米中学校</t>
    <phoneticPr fontId="4"/>
  </si>
  <si>
    <t>東久留米市立　東中学校</t>
    <phoneticPr fontId="4"/>
  </si>
  <si>
    <t>東久留米市立　西中学校</t>
    <phoneticPr fontId="4"/>
  </si>
  <si>
    <t>東久留米市立　南中学校</t>
    <phoneticPr fontId="4"/>
  </si>
  <si>
    <t>東久留米市立　大門中学校</t>
    <phoneticPr fontId="4"/>
  </si>
  <si>
    <t>東久留米市立　下里中学校</t>
    <phoneticPr fontId="4"/>
  </si>
  <si>
    <t>東久留米市立　中央中学校</t>
    <phoneticPr fontId="4"/>
  </si>
  <si>
    <t>総合計</t>
    <rPh sb="0" eb="3">
      <t>ソウゴウケイ</t>
    </rPh>
    <phoneticPr fontId="4"/>
  </si>
  <si>
    <t>─</t>
    <phoneticPr fontId="4"/>
  </si>
  <si>
    <t>①</t>
    <phoneticPr fontId="3"/>
  </si>
  <si>
    <t>見積額</t>
    <rPh sb="0" eb="3">
      <t>ミツモリガク</t>
    </rPh>
    <phoneticPr fontId="3"/>
  </si>
  <si>
    <t>（宛先）東久留米市長</t>
    <rPh sb="4" eb="9">
      <t>ヒガ</t>
    </rPh>
    <rPh sb="9" eb="10">
      <t>チョウ</t>
    </rPh>
    <phoneticPr fontId="3"/>
  </si>
  <si>
    <t>住所又は居所</t>
    <phoneticPr fontId="3"/>
  </si>
  <si>
    <t>商号又は名称</t>
    <phoneticPr fontId="3"/>
  </si>
  <si>
    <t>代表者職氏名</t>
    <phoneticPr fontId="3"/>
  </si>
  <si>
    <t>（様式１０）</t>
    <phoneticPr fontId="3"/>
  </si>
  <si>
    <t>総電力</t>
    <rPh sb="0" eb="3">
      <t>ソウデンリョク</t>
    </rPh>
    <phoneticPr fontId="3"/>
  </si>
  <si>
    <t>見積額
（円）</t>
    <rPh sb="0" eb="2">
      <t>ミツモリ</t>
    </rPh>
    <rPh sb="2" eb="3">
      <t>ガク</t>
    </rPh>
    <rPh sb="5" eb="6">
      <t>エン</t>
    </rPh>
    <phoneticPr fontId="3"/>
  </si>
  <si>
    <t>基準額
（円）</t>
    <rPh sb="0" eb="3">
      <t>キジュンガク</t>
    </rPh>
    <phoneticPr fontId="3"/>
  </si>
  <si>
    <t>年月</t>
    <rPh sb="0" eb="1">
      <t>ネン</t>
    </rPh>
    <rPh sb="1" eb="2">
      <t>ツキ</t>
    </rPh>
    <phoneticPr fontId="3"/>
  </si>
  <si>
    <t>令和5年10月</t>
    <rPh sb="0" eb="2">
      <t>レイワ</t>
    </rPh>
    <rPh sb="3" eb="4">
      <t>ネン</t>
    </rPh>
    <phoneticPr fontId="3"/>
  </si>
  <si>
    <t>令和5年11月</t>
    <rPh sb="0" eb="2">
      <t>レイワ</t>
    </rPh>
    <rPh sb="3" eb="4">
      <t>ネン</t>
    </rPh>
    <phoneticPr fontId="3"/>
  </si>
  <si>
    <t>令和5年12月</t>
    <rPh sb="0" eb="2">
      <t>レイワ</t>
    </rPh>
    <rPh sb="3" eb="4">
      <t>ネン</t>
    </rPh>
    <phoneticPr fontId="3"/>
  </si>
  <si>
    <t>令和6年1月</t>
    <rPh sb="0" eb="2">
      <t>レイワ</t>
    </rPh>
    <rPh sb="3" eb="4">
      <t>ネン</t>
    </rPh>
    <phoneticPr fontId="3"/>
  </si>
  <si>
    <t>令和6年2月</t>
    <rPh sb="0" eb="2">
      <t>レイワ</t>
    </rPh>
    <rPh sb="3" eb="4">
      <t>ネン</t>
    </rPh>
    <phoneticPr fontId="3"/>
  </si>
  <si>
    <t>令和6年3月</t>
    <rPh sb="0" eb="2">
      <t>レイワ</t>
    </rPh>
    <rPh sb="3" eb="4">
      <t>ネン</t>
    </rPh>
    <phoneticPr fontId="3"/>
  </si>
  <si>
    <t>令和6年4月</t>
    <rPh sb="0" eb="2">
      <t>レイワ</t>
    </rPh>
    <rPh sb="3" eb="4">
      <t>ネン</t>
    </rPh>
    <phoneticPr fontId="3"/>
  </si>
  <si>
    <t>令和6年5月</t>
    <rPh sb="0" eb="2">
      <t>レイワ</t>
    </rPh>
    <rPh sb="3" eb="4">
      <t>ネン</t>
    </rPh>
    <phoneticPr fontId="3"/>
  </si>
  <si>
    <t>令和6年6月</t>
    <rPh sb="0" eb="2">
      <t>レイワ</t>
    </rPh>
    <rPh sb="3" eb="4">
      <t>ネン</t>
    </rPh>
    <phoneticPr fontId="3"/>
  </si>
  <si>
    <t>令和6年7月</t>
    <rPh sb="0" eb="2">
      <t>レイワ</t>
    </rPh>
    <rPh sb="3" eb="4">
      <t>ネン</t>
    </rPh>
    <phoneticPr fontId="3"/>
  </si>
  <si>
    <t>令和6年8月</t>
    <rPh sb="0" eb="2">
      <t>レイワ</t>
    </rPh>
    <rPh sb="3" eb="4">
      <t>ネン</t>
    </rPh>
    <phoneticPr fontId="3"/>
  </si>
  <si>
    <t>令和6年9月</t>
    <rPh sb="0" eb="2">
      <t>レイワ</t>
    </rPh>
    <rPh sb="3" eb="4">
      <t>ネン</t>
    </rPh>
    <phoneticPr fontId="3"/>
  </si>
  <si>
    <t>令和6年10月</t>
    <rPh sb="0" eb="2">
      <t>レイワ</t>
    </rPh>
    <rPh sb="3" eb="4">
      <t>ネン</t>
    </rPh>
    <phoneticPr fontId="3"/>
  </si>
  <si>
    <t>令和6年11月</t>
    <rPh sb="0" eb="2">
      <t>レイワ</t>
    </rPh>
    <rPh sb="3" eb="4">
      <t>ネン</t>
    </rPh>
    <phoneticPr fontId="3"/>
  </si>
  <si>
    <t>令和6年12月</t>
    <rPh sb="0" eb="2">
      <t>レイワ</t>
    </rPh>
    <rPh sb="3" eb="4">
      <t>ネン</t>
    </rPh>
    <phoneticPr fontId="3"/>
  </si>
  <si>
    <t>令和7年1月</t>
    <rPh sb="0" eb="2">
      <t>レイワ</t>
    </rPh>
    <rPh sb="3" eb="4">
      <t>ネン</t>
    </rPh>
    <phoneticPr fontId="3"/>
  </si>
  <si>
    <t>令和7年2月</t>
    <rPh sb="0" eb="2">
      <t>レイワ</t>
    </rPh>
    <rPh sb="3" eb="4">
      <t>ネン</t>
    </rPh>
    <phoneticPr fontId="3"/>
  </si>
  <si>
    <t>令和7年3月</t>
    <rPh sb="0" eb="2">
      <t>レイワ</t>
    </rPh>
    <rPh sb="3" eb="4">
      <t>ネン</t>
    </rPh>
    <phoneticPr fontId="3"/>
  </si>
  <si>
    <t>夏季
平日昼間</t>
    <rPh sb="0" eb="2">
      <t>カキ</t>
    </rPh>
    <phoneticPr fontId="3"/>
  </si>
  <si>
    <t>その他季平日昼間</t>
    <rPh sb="2" eb="3">
      <t>タ</t>
    </rPh>
    <rPh sb="3" eb="4">
      <t>キ</t>
    </rPh>
    <phoneticPr fontId="3"/>
  </si>
  <si>
    <t>休日等
・夜間</t>
    <phoneticPr fontId="3"/>
  </si>
  <si>
    <t>h=a×d</t>
    <phoneticPr fontId="3"/>
  </si>
  <si>
    <t>J=c×f</t>
    <phoneticPr fontId="3"/>
  </si>
  <si>
    <t>k=h+i+j</t>
    <phoneticPr fontId="3"/>
  </si>
  <si>
    <t>合計（円）
（税込）
※自動計算</t>
    <rPh sb="0" eb="2">
      <t>ゴウケイ</t>
    </rPh>
    <rPh sb="3" eb="4">
      <t>エン</t>
    </rPh>
    <rPh sb="7" eb="8">
      <t>ゼイ</t>
    </rPh>
    <rPh sb="8" eb="9">
      <t>コ</t>
    </rPh>
    <rPh sb="13" eb="15">
      <t>ジドウ</t>
    </rPh>
    <rPh sb="15" eb="17">
      <t>ケイサン</t>
    </rPh>
    <phoneticPr fontId="3"/>
  </si>
  <si>
    <t>売却額（円）</t>
    <rPh sb="0" eb="3">
      <t>バイキャクガク</t>
    </rPh>
    <rPh sb="4" eb="5">
      <t>エン</t>
    </rPh>
    <phoneticPr fontId="3"/>
  </si>
  <si>
    <t>燃料費等調整額</t>
    <rPh sb="0" eb="3">
      <t>ネンリョウヒ</t>
    </rPh>
    <rPh sb="3" eb="4">
      <t>ナド</t>
    </rPh>
    <rPh sb="4" eb="7">
      <t>チョウセイガク</t>
    </rPh>
    <phoneticPr fontId="8"/>
  </si>
  <si>
    <t>３　別添書類</t>
    <phoneticPr fontId="3"/>
  </si>
  <si>
    <t>（小売電気事業者名：</t>
    <rPh sb="1" eb="3">
      <t>コウ</t>
    </rPh>
    <rPh sb="3" eb="8">
      <t>デンキジギョウシャ</t>
    </rPh>
    <rPh sb="8" eb="9">
      <t>メイ</t>
    </rPh>
    <phoneticPr fontId="3"/>
  </si>
  <si>
    <t>D=h×j</t>
    <phoneticPr fontId="3"/>
  </si>
  <si>
    <t>C=h×i</t>
    <phoneticPr fontId="3"/>
  </si>
  <si>
    <t>B=e×f×g</t>
    <phoneticPr fontId="3"/>
  </si>
  <si>
    <t>請求額 （税込み）
［円］</t>
    <rPh sb="0" eb="2">
      <t>セイキュウ</t>
    </rPh>
    <rPh sb="2" eb="3">
      <t>ガク</t>
    </rPh>
    <rPh sb="5" eb="7">
      <t>ゼイコ</t>
    </rPh>
    <phoneticPr fontId="3"/>
  </si>
  <si>
    <t>従量料金</t>
    <rPh sb="0" eb="2">
      <t>ジュウリョウ</t>
    </rPh>
    <rPh sb="2" eb="4">
      <t>リョウキン</t>
    </rPh>
    <phoneticPr fontId="3"/>
  </si>
  <si>
    <t>従量料金
単価 （税込み）
［円/kWh］</t>
    <rPh sb="0" eb="2">
      <t>ジュウリョウ</t>
    </rPh>
    <rPh sb="1" eb="2">
      <t>リョウ</t>
    </rPh>
    <rPh sb="2" eb="4">
      <t>リョウキン</t>
    </rPh>
    <rPh sb="5" eb="7">
      <t>タンカ</t>
    </rPh>
    <rPh sb="9" eb="11">
      <t>ゼイコ</t>
    </rPh>
    <phoneticPr fontId="3"/>
  </si>
  <si>
    <t>従量料金 （税込み）
［円］</t>
    <rPh sb="0" eb="2">
      <t>ジュウリョウ</t>
    </rPh>
    <rPh sb="1" eb="2">
      <t>リョウ</t>
    </rPh>
    <rPh sb="2" eb="4">
      <t>リョウキン</t>
    </rPh>
    <rPh sb="6" eb="8">
      <t>ゼイコ</t>
    </rPh>
    <phoneticPr fontId="3"/>
  </si>
  <si>
    <t>　なお、燃料費等調整額については、実施要領に記載のとおり、東京電力エナジーパートナー株式会社が算定する調整単価（電気需給約款［高圧］の適用を受ける場合）と同一の調整額とし、独自算出による加算は認めない。</t>
    <rPh sb="6" eb="7">
      <t>ヒ</t>
    </rPh>
    <rPh sb="7" eb="8">
      <t>トウ</t>
    </rPh>
    <rPh sb="10" eb="11">
      <t>ガク</t>
    </rPh>
    <rPh sb="17" eb="19">
      <t>ジッシ</t>
    </rPh>
    <rPh sb="19" eb="21">
      <t>ヨウリョウ</t>
    </rPh>
    <rPh sb="63" eb="65">
      <t>コウアツ</t>
    </rPh>
    <phoneticPr fontId="3"/>
  </si>
  <si>
    <t>１　余剰電力売却見積</t>
    <phoneticPr fontId="3"/>
  </si>
  <si>
    <t>２　電力購入見積</t>
    <rPh sb="4" eb="6">
      <t>コウニュウ</t>
    </rPh>
    <phoneticPr fontId="3"/>
  </si>
  <si>
    <t>別添１　余剰電力売却内訳書</t>
    <phoneticPr fontId="3"/>
  </si>
  <si>
    <t>別添２　電力購入内訳書</t>
    <rPh sb="6" eb="8">
      <t>コウニュウ</t>
    </rPh>
    <phoneticPr fontId="3"/>
  </si>
  <si>
    <t>余剰電力売却及び電力購入見積評価書</t>
    <rPh sb="0" eb="2">
      <t>ヨジョウ</t>
    </rPh>
    <rPh sb="2" eb="4">
      <t>デンリョク</t>
    </rPh>
    <rPh sb="4" eb="6">
      <t>バイキャク</t>
    </rPh>
    <rPh sb="10" eb="12">
      <t>コウニュウ</t>
    </rPh>
    <phoneticPr fontId="3"/>
  </si>
  <si>
    <t>提案限度価格</t>
    <rPh sb="0" eb="2">
      <t>テイアン</t>
    </rPh>
    <rPh sb="2" eb="4">
      <t>ゲンド</t>
    </rPh>
    <rPh sb="4" eb="6">
      <t>カカク</t>
    </rPh>
    <phoneticPr fontId="3"/>
  </si>
  <si>
    <t>　令和５年１０月１日から令和７年３月３１日までの１年６ヶ月間における余剰電力売却及び電力購入における価格提案について、別添内訳書に基づき、次のとおり提案します。</t>
    <rPh sb="1" eb="2">
      <t>レイ</t>
    </rPh>
    <rPh sb="2" eb="3">
      <t>ワ</t>
    </rPh>
    <rPh sb="4" eb="5">
      <t>ネン</t>
    </rPh>
    <rPh sb="7" eb="8">
      <t>ガツ</t>
    </rPh>
    <rPh sb="9" eb="10">
      <t>ニチ</t>
    </rPh>
    <rPh sb="12" eb="13">
      <t>レイ</t>
    </rPh>
    <rPh sb="13" eb="14">
      <t>ワ</t>
    </rPh>
    <rPh sb="15" eb="16">
      <t>ネン</t>
    </rPh>
    <rPh sb="17" eb="18">
      <t>ガツ</t>
    </rPh>
    <rPh sb="20" eb="21">
      <t>ニチ</t>
    </rPh>
    <rPh sb="25" eb="26">
      <t>ネン</t>
    </rPh>
    <rPh sb="28" eb="30">
      <t>ゲツカン</t>
    </rPh>
    <phoneticPr fontId="3"/>
  </si>
  <si>
    <t>i=b×e</t>
    <phoneticPr fontId="3"/>
  </si>
  <si>
    <t>※昼間時間とは休日等に該当する日を除く８時から２２時までの時間をいい、夜間とは昼間時間以外の時間をいう。</t>
    <rPh sb="1" eb="3">
      <t>ヒルマ</t>
    </rPh>
    <rPh sb="3" eb="5">
      <t>ジカン</t>
    </rPh>
    <rPh sb="7" eb="9">
      <t>キュウジツ</t>
    </rPh>
    <rPh sb="9" eb="10">
      <t>トウ</t>
    </rPh>
    <rPh sb="11" eb="13">
      <t>ガイトウ</t>
    </rPh>
    <rPh sb="15" eb="16">
      <t>ヒ</t>
    </rPh>
    <rPh sb="17" eb="18">
      <t>ノゾ</t>
    </rPh>
    <rPh sb="20" eb="21">
      <t>ジ</t>
    </rPh>
    <rPh sb="25" eb="26">
      <t>ジ</t>
    </rPh>
    <rPh sb="29" eb="31">
      <t>ジカン</t>
    </rPh>
    <rPh sb="35" eb="37">
      <t>ヤカン</t>
    </rPh>
    <rPh sb="39" eb="41">
      <t>ヒルマ</t>
    </rPh>
    <rPh sb="41" eb="43">
      <t>ジカン</t>
    </rPh>
    <rPh sb="43" eb="45">
      <t>イガイ</t>
    </rPh>
    <rPh sb="46" eb="48">
      <t>ジカン</t>
    </rPh>
    <phoneticPr fontId="3"/>
  </si>
  <si>
    <t>※押印は不要。また、網掛け部分以外には入力しないこと。</t>
    <rPh sb="1" eb="3">
      <t>オウイン</t>
    </rPh>
    <rPh sb="4" eb="6">
      <t>フヨウ</t>
    </rPh>
    <rPh sb="10" eb="12">
      <t>アミカ</t>
    </rPh>
    <rPh sb="13" eb="15">
      <t>ブブン</t>
    </rPh>
    <rPh sb="15" eb="17">
      <t>イガイ</t>
    </rPh>
    <rPh sb="19" eb="21">
      <t>ニュウリョク</t>
    </rPh>
    <phoneticPr fontId="3"/>
  </si>
  <si>
    <t>２　電力売却見積　月別内訳【税込】</t>
    <rPh sb="9" eb="11">
      <t>ツキベツ</t>
    </rPh>
    <rPh sb="11" eb="13">
      <t>ウチワケ</t>
    </rPh>
    <rPh sb="14" eb="16">
      <t>ゼイコ</t>
    </rPh>
    <phoneticPr fontId="3"/>
  </si>
  <si>
    <t>※提案単価の入力情報は様式10「１　余剰電力売却見積」に反映され、見積額は自動計算される。</t>
    <rPh sb="1" eb="3">
      <t>テイアン</t>
    </rPh>
    <rPh sb="3" eb="5">
      <t>タンカ</t>
    </rPh>
    <rPh sb="6" eb="8">
      <t>ニュウリョク</t>
    </rPh>
    <rPh sb="8" eb="10">
      <t>ジョウホウ</t>
    </rPh>
    <rPh sb="11" eb="13">
      <t>ヨウシキ</t>
    </rPh>
    <rPh sb="18" eb="20">
      <t>ヨジョウ</t>
    </rPh>
    <rPh sb="28" eb="30">
      <t>ハンエイ</t>
    </rPh>
    <rPh sb="33" eb="35">
      <t>ミツモリ</t>
    </rPh>
    <rPh sb="35" eb="36">
      <t>ガク</t>
    </rPh>
    <rPh sb="37" eb="39">
      <t>ジドウ</t>
    </rPh>
    <rPh sb="39" eb="41">
      <t>ケイサン</t>
    </rPh>
    <phoneticPr fontId="3"/>
  </si>
  <si>
    <t>予定使用電力量（令和５年１０月～令和７年３月）
［kWh］</t>
    <rPh sb="0" eb="2">
      <t>ヨテイ</t>
    </rPh>
    <rPh sb="2" eb="4">
      <t>シヨウ</t>
    </rPh>
    <rPh sb="4" eb="6">
      <t>デンリョク</t>
    </rPh>
    <rPh sb="6" eb="7">
      <t>リョウ</t>
    </rPh>
    <phoneticPr fontId="3"/>
  </si>
  <si>
    <t>（様式１０）別添１　余剰電力売却内訳書</t>
    <rPh sb="1" eb="3">
      <t>ヨウシキ</t>
    </rPh>
    <rPh sb="6" eb="8">
      <t>ベッテン</t>
    </rPh>
    <rPh sb="10" eb="12">
      <t>ヨジョウ</t>
    </rPh>
    <rPh sb="12" eb="14">
      <t>デンリョク</t>
    </rPh>
    <rPh sb="14" eb="16">
      <t>バイキャク</t>
    </rPh>
    <rPh sb="16" eb="19">
      <t>ウチワケショ</t>
    </rPh>
    <phoneticPr fontId="4"/>
  </si>
  <si>
    <t>（様式１０）別添２　電力購入内訳書</t>
    <rPh sb="1" eb="3">
      <t>ヨウシキ</t>
    </rPh>
    <phoneticPr fontId="7"/>
  </si>
  <si>
    <t>※夏季とは７月１日から９月３０日までの期間をいい、その他季とは夏季以外の月日をいう。</t>
    <phoneticPr fontId="7"/>
  </si>
  <si>
    <t>※各単価は、消費税相当額を含んだ額とする。（消費税率は10％で算出するものとする。）</t>
    <phoneticPr fontId="7"/>
  </si>
  <si>
    <t>※基本料金単価、従量料金単価は、小数点第二位までとする。</t>
    <rPh sb="1" eb="3">
      <t>キホン</t>
    </rPh>
    <rPh sb="3" eb="5">
      <t>リョウキン</t>
    </rPh>
    <rPh sb="5" eb="7">
      <t>タンカ</t>
    </rPh>
    <rPh sb="8" eb="10">
      <t>ジュウリョウ</t>
    </rPh>
    <rPh sb="10" eb="12">
      <t>リョウキン</t>
    </rPh>
    <rPh sb="12" eb="14">
      <t>タンカ</t>
    </rPh>
    <rPh sb="16" eb="19">
      <t>ショウスウテン</t>
    </rPh>
    <rPh sb="19" eb="20">
      <t>ダイ</t>
    </rPh>
    <rPh sb="20" eb="21">
      <t>２</t>
    </rPh>
    <rPh sb="21" eb="22">
      <t>イ</t>
    </rPh>
    <phoneticPr fontId="7"/>
  </si>
  <si>
    <t>※網掛け部分以外には入力しないこと。</t>
    <rPh sb="1" eb="3">
      <t>アミカ</t>
    </rPh>
    <rPh sb="4" eb="6">
      <t>ブブン</t>
    </rPh>
    <rPh sb="6" eb="8">
      <t>イガイ</t>
    </rPh>
    <rPh sb="10" eb="12">
      <t>ニュウリョク</t>
    </rPh>
    <phoneticPr fontId="7"/>
  </si>
  <si>
    <t>※施設毎に基本料金単価、従量料金単価を明示し、燃料費等調整額及び再生可能エネルギー発電促進賦課金を加算する場合は、令和５年６月分の単価に統一すること。</t>
    <rPh sb="1" eb="3">
      <t>シセツ</t>
    </rPh>
    <rPh sb="25" eb="27">
      <t>ヒトウ</t>
    </rPh>
    <rPh sb="29" eb="30">
      <t>ガク</t>
    </rPh>
    <rPh sb="53" eb="55">
      <t>バアイ</t>
    </rPh>
    <phoneticPr fontId="3"/>
  </si>
  <si>
    <t>※　見積額は、別添１「余剰電力売却内訳書」の合計額が反映される。</t>
    <rPh sb="11" eb="13">
      <t>ヨジョウ</t>
    </rPh>
    <rPh sb="13" eb="15">
      <t>デンリョク</t>
    </rPh>
    <rPh sb="15" eb="17">
      <t>バイキャク</t>
    </rPh>
    <rPh sb="24" eb="25">
      <t>ガク</t>
    </rPh>
    <rPh sb="26" eb="28">
      <t>ハンエイ</t>
    </rPh>
    <phoneticPr fontId="3"/>
  </si>
  <si>
    <t>※　見積額は、別添２「電力購入内訳書」の合計額が反映される。</t>
    <rPh sb="22" eb="23">
      <t>ガク</t>
    </rPh>
    <rPh sb="24" eb="26">
      <t>ハンエイ</t>
    </rPh>
    <phoneticPr fontId="3"/>
  </si>
  <si>
    <t>F=A+B+C+D+E</t>
    <phoneticPr fontId="3"/>
  </si>
  <si>
    <t>（小売電気事業者名：</t>
    <phoneticPr fontId="3"/>
  </si>
  <si>
    <t>k</t>
    <phoneticPr fontId="3"/>
  </si>
  <si>
    <t>E=h×k</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</si>
</sst>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 #,##0_ ;_ * \-#,##0_ ;_ * &quot;-&quot;_ ;_ @_ "/>
    <numFmt numFmtId="43" formatCode="_ * #,##0.00_ ;_ * \-#,##0.00_ ;_ * &quot;-&quot;??_ ;_ @_ "/>
    <numFmt numFmtId="176" formatCode="#,##0_);[Red]\(#,##0\)"/>
    <numFmt numFmtId="177" formatCode="#,###.00&quot;円&quot;\ "/>
    <numFmt numFmtId="178" formatCode="#,##0_ "/>
    <numFmt numFmtId="179" formatCode="#,##0.00_ "/>
  </numFmts>
  <fonts count="22">
    <font>
      <sz val="11"/>
      <color theme="1"/>
      <name val="游ゴシック"/>
      <family val="2"/>
      <charset val="128"/>
      <scheme val="minor"/>
    </font>
    <font>
      <sz val="11"/>
      <color theme="1"/>
      <name val="ＭＳ ゴシック"/>
      <family val="2"/>
      <charset val="128"/>
    </font>
    <font>
      <sz val="11"/>
      <name val="ＭＳ Ｐゴシック"/>
      <family val="3"/>
      <charset val="128"/>
    </font>
    <font>
      <sz val="6"/>
      <name val="游ゴシック"/>
      <family val="2"/>
      <charset val="128"/>
      <scheme val="minor"/>
    </font>
    <font>
      <sz val="6"/>
      <name val="ＭＳ Ｐゴシック"/>
      <family val="3"/>
      <charset val="128"/>
    </font>
    <font>
      <sz val="11"/>
      <color theme="1"/>
      <name val="游ゴシック"/>
      <family val="2"/>
      <charset val="128"/>
      <scheme val="minor"/>
    </font>
    <font>
      <sz val="12"/>
      <color theme="1"/>
      <name val="ＭＳ 明朝"/>
      <family val="1"/>
      <charset val="128"/>
    </font>
    <font>
      <sz val="6"/>
      <name val="明朝"/>
      <family val="1"/>
      <charset val="128"/>
    </font>
    <font>
      <sz val="6"/>
      <name val="ＭＳ ゴシック"/>
      <family val="2"/>
      <charset val="128"/>
    </font>
    <font>
      <b/>
      <sz val="16"/>
      <name val="游ゴシック"/>
      <family val="3"/>
      <charset val="128"/>
      <scheme val="minor"/>
    </font>
    <font>
      <b/>
      <sz val="14"/>
      <name val="游ゴシック"/>
      <family val="3"/>
      <charset val="128"/>
      <scheme val="minor"/>
    </font>
    <font>
      <sz val="16"/>
      <name val="游ゴシック"/>
      <family val="3"/>
      <charset val="128"/>
      <scheme val="minor"/>
    </font>
    <font>
      <sz val="12"/>
      <name val="游ゴシック"/>
      <family val="3"/>
      <charset val="128"/>
      <scheme val="minor"/>
    </font>
    <font>
      <sz val="11"/>
      <name val="游ゴシック"/>
      <family val="3"/>
      <charset val="128"/>
      <scheme val="minor"/>
    </font>
    <font>
      <b/>
      <sz val="18"/>
      <name val="游ゴシック"/>
      <family val="3"/>
      <charset val="128"/>
      <scheme val="minor"/>
    </font>
    <font>
      <sz val="11"/>
      <color theme="1"/>
      <name val="游ゴシック"/>
      <family val="3"/>
      <charset val="128"/>
      <scheme val="minor"/>
    </font>
    <font>
      <sz val="14"/>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3"/>
      <name val="游ゴシック"/>
      <family val="3"/>
      <charset val="128"/>
      <scheme val="minor"/>
    </font>
    <font>
      <sz val="14"/>
      <name val="游ゴシック"/>
      <family val="3"/>
      <charset val="128"/>
      <scheme val="minor"/>
    </font>
    <font>
      <sz val="9"/>
      <color theme="1"/>
      <name val="游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7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auto="1"/>
      </right>
      <top style="dotted">
        <color auto="1"/>
      </top>
      <bottom/>
      <diagonal/>
    </border>
    <border>
      <left style="thin">
        <color auto="1"/>
      </left>
      <right/>
      <top style="dotted">
        <color auto="1"/>
      </top>
      <bottom/>
      <diagonal/>
    </border>
    <border>
      <left/>
      <right style="dotted">
        <color auto="1"/>
      </right>
      <top style="dotted">
        <color auto="1"/>
      </top>
      <bottom/>
      <diagonal/>
    </border>
    <border>
      <left style="thin">
        <color auto="1"/>
      </left>
      <right style="dotted">
        <color auto="1"/>
      </right>
      <top/>
      <bottom style="hair">
        <color auto="1"/>
      </bottom>
      <diagonal/>
    </border>
    <border>
      <left style="dotted">
        <color auto="1"/>
      </left>
      <right style="dotted">
        <color auto="1"/>
      </right>
      <top/>
      <bottom style="hair">
        <color auto="1"/>
      </bottom>
      <diagonal/>
    </border>
    <border>
      <left style="dotted">
        <color auto="1"/>
      </left>
      <right style="thin">
        <color auto="1"/>
      </right>
      <top/>
      <bottom style="hair">
        <color auto="1"/>
      </bottom>
      <diagonal/>
    </border>
    <border>
      <left style="thin">
        <color auto="1"/>
      </left>
      <right/>
      <top/>
      <bottom style="hair">
        <color auto="1"/>
      </bottom>
      <diagonal/>
    </border>
    <border>
      <left/>
      <right style="dotted">
        <color auto="1"/>
      </right>
      <top/>
      <bottom style="hair">
        <color auto="1"/>
      </bottom>
      <diagonal/>
    </border>
    <border>
      <left style="thin">
        <color auto="1"/>
      </left>
      <right style="thin">
        <color auto="1"/>
      </right>
      <top/>
      <bottom style="hair">
        <color auto="1"/>
      </bottom>
      <diagonal/>
    </border>
    <border>
      <left style="thin">
        <color auto="1"/>
      </left>
      <right style="dotted">
        <color auto="1"/>
      </right>
      <top style="hair">
        <color auto="1"/>
      </top>
      <bottom style="thin">
        <color auto="1"/>
      </bottom>
      <diagonal/>
    </border>
    <border>
      <left style="dotted">
        <color auto="1"/>
      </left>
      <right style="dotted">
        <color auto="1"/>
      </right>
      <top style="hair">
        <color auto="1"/>
      </top>
      <bottom style="thin">
        <color auto="1"/>
      </bottom>
      <diagonal/>
    </border>
    <border>
      <left style="dotted">
        <color auto="1"/>
      </left>
      <right style="thin">
        <color auto="1"/>
      </right>
      <top style="hair">
        <color auto="1"/>
      </top>
      <bottom style="thin">
        <color auto="1"/>
      </bottom>
      <diagonal/>
    </border>
    <border>
      <left style="thin">
        <color auto="1"/>
      </left>
      <right/>
      <top style="hair">
        <color auto="1"/>
      </top>
      <bottom style="thin">
        <color auto="1"/>
      </bottom>
      <diagonal/>
    </border>
    <border>
      <left/>
      <right style="dotted">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thin">
        <color auto="1"/>
      </right>
      <top style="thin">
        <color auto="1"/>
      </top>
      <bottom/>
      <diagonal/>
    </border>
    <border>
      <left style="hair">
        <color auto="1"/>
      </left>
      <right style="dotted">
        <color auto="1"/>
      </right>
      <top style="thin">
        <color auto="1"/>
      </top>
      <bottom/>
      <diagonal/>
    </border>
    <border>
      <left style="thin">
        <color auto="1"/>
      </left>
      <right style="hair">
        <color auto="1"/>
      </right>
      <top style="thin">
        <color auto="1"/>
      </top>
      <bottom style="hair">
        <color auto="1"/>
      </bottom>
      <diagonal/>
    </border>
    <border>
      <left style="hair">
        <color auto="1"/>
      </left>
      <right style="dotted">
        <color auto="1"/>
      </right>
      <top style="thin">
        <color auto="1"/>
      </top>
      <bottom style="hair">
        <color auto="1"/>
      </bottom>
      <diagonal/>
    </border>
    <border>
      <left style="dotted">
        <color auto="1"/>
      </left>
      <right style="dotted">
        <color auto="1"/>
      </right>
      <top style="thin">
        <color auto="1"/>
      </top>
      <bottom style="hair">
        <color auto="1"/>
      </bottom>
      <diagonal/>
    </border>
    <border>
      <left style="dotted">
        <color auto="1"/>
      </left>
      <right style="thin">
        <color auto="1"/>
      </right>
      <top style="thin">
        <color auto="1"/>
      </top>
      <bottom style="hair">
        <color auto="1"/>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style="dotted">
        <color auto="1"/>
      </left>
      <right style="thin">
        <color auto="1"/>
      </right>
      <top/>
      <bottom style="thin">
        <color auto="1"/>
      </bottom>
      <diagonal/>
    </border>
    <border>
      <left style="hair">
        <color auto="1"/>
      </left>
      <right style="dotted">
        <color auto="1"/>
      </right>
      <top/>
      <bottom style="thin">
        <color auto="1"/>
      </bottom>
      <diagonal/>
    </border>
    <border>
      <left style="thin">
        <color auto="1"/>
      </left>
      <right style="hair">
        <color auto="1"/>
      </right>
      <top style="hair">
        <color auto="1"/>
      </top>
      <bottom style="thin">
        <color auto="1"/>
      </bottom>
      <diagonal/>
    </border>
    <border>
      <left style="hair">
        <color auto="1"/>
      </left>
      <right style="dotted">
        <color auto="1"/>
      </right>
      <top style="hair">
        <color auto="1"/>
      </top>
      <bottom style="thin">
        <color auto="1"/>
      </bottom>
      <diagonal/>
    </border>
    <border>
      <left/>
      <right/>
      <top/>
      <bottom style="thin">
        <color auto="1"/>
      </bottom>
      <diagonal/>
    </border>
    <border>
      <left style="hair">
        <color auto="1"/>
      </left>
      <right style="thin">
        <color auto="1"/>
      </right>
      <top/>
      <bottom/>
      <diagonal/>
    </border>
    <border>
      <left style="dotted">
        <color auto="1"/>
      </left>
      <right style="dotted">
        <color auto="1"/>
      </right>
      <top/>
      <bottom/>
      <diagonal/>
    </border>
    <border>
      <left style="dotted">
        <color auto="1"/>
      </left>
      <right style="thin">
        <color auto="1"/>
      </right>
      <top/>
      <bottom/>
      <diagonal/>
    </border>
    <border>
      <left style="thin">
        <color indexed="64"/>
      </left>
      <right style="hair">
        <color indexed="64"/>
      </right>
      <top/>
      <bottom/>
      <diagonal/>
    </border>
    <border>
      <left style="thin">
        <color auto="1"/>
      </left>
      <right style="hair">
        <color auto="1"/>
      </right>
      <top style="hair">
        <color auto="1"/>
      </top>
      <bottom/>
      <diagonal/>
    </border>
    <border>
      <left style="dotted">
        <color auto="1"/>
      </left>
      <right style="thin">
        <color auto="1"/>
      </right>
      <top style="hair">
        <color auto="1"/>
      </top>
      <bottom/>
      <diagonal/>
    </border>
    <border>
      <left style="hair">
        <color auto="1"/>
      </left>
      <right style="dotted">
        <color auto="1"/>
      </right>
      <top style="hair">
        <color auto="1"/>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hair">
        <color indexed="64"/>
      </top>
      <bottom style="thin">
        <color indexed="64"/>
      </bottom>
      <diagonal/>
    </border>
    <border>
      <left style="thin">
        <color auto="1"/>
      </left>
      <right style="dotted">
        <color auto="1"/>
      </right>
      <top/>
      <bottom/>
      <diagonal/>
    </border>
    <border>
      <left style="dotted">
        <color auto="1"/>
      </left>
      <right style="dotted">
        <color auto="1"/>
      </right>
      <top style="hair">
        <color auto="1"/>
      </top>
      <bottom/>
      <diagonal/>
    </border>
    <border>
      <left style="thin">
        <color auto="1"/>
      </left>
      <right style="dotted">
        <color auto="1"/>
      </right>
      <top style="hair">
        <color auto="1"/>
      </top>
      <bottom/>
      <diagonal/>
    </border>
    <border>
      <left style="dotted">
        <color auto="1"/>
      </left>
      <right/>
      <top style="thin">
        <color auto="1"/>
      </top>
      <bottom/>
      <diagonal/>
    </border>
    <border>
      <left style="dotted">
        <color auto="1"/>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auto="1"/>
      </left>
      <right/>
      <top/>
      <bottom style="medium">
        <color indexed="64"/>
      </bottom>
      <diagonal/>
    </border>
    <border>
      <left/>
      <right/>
      <top/>
      <bottom style="medium">
        <color indexed="64"/>
      </bottom>
      <diagonal/>
    </border>
  </borders>
  <cellStyleXfs count="6">
    <xf numFmtId="0" fontId="0"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5" fillId="0" borderId="0" applyFont="0" applyFill="0" applyBorder="0" applyAlignment="0" applyProtection="0">
      <alignment vertical="center"/>
    </xf>
    <xf numFmtId="0" fontId="1" fillId="0" borderId="0">
      <alignment vertical="center"/>
    </xf>
  </cellStyleXfs>
  <cellXfs count="218">
    <xf numFmtId="0" fontId="0" fillId="0" borderId="0" xfId="0">
      <alignment vertical="center"/>
    </xf>
    <xf numFmtId="0" fontId="6" fillId="0" borderId="0" xfId="0" applyFont="1" applyAlignment="1">
      <alignment vertical="center"/>
    </xf>
    <xf numFmtId="0" fontId="6" fillId="0" borderId="0" xfId="0" applyFont="1" applyAlignment="1" applyProtection="1">
      <alignment horizontal="right" vertical="center"/>
      <protection locked="0"/>
    </xf>
    <xf numFmtId="0" fontId="6" fillId="0" borderId="0" xfId="0" applyFont="1" applyAlignment="1" applyProtection="1">
      <alignment vertical="center"/>
      <protection locked="0"/>
    </xf>
    <xf numFmtId="0" fontId="6" fillId="0" borderId="0" xfId="0" applyFont="1" applyAlignment="1" applyProtection="1">
      <alignment horizontal="right" vertical="center" indent="1"/>
    </xf>
    <xf numFmtId="0" fontId="6" fillId="0" borderId="65" xfId="0" applyFont="1" applyBorder="1" applyAlignment="1">
      <alignment horizontal="center" vertical="center"/>
    </xf>
    <xf numFmtId="0" fontId="6" fillId="0" borderId="8" xfId="0" applyFont="1" applyBorder="1" applyAlignment="1">
      <alignment horizontal="center" vertical="center"/>
    </xf>
    <xf numFmtId="0" fontId="9" fillId="0" borderId="0" xfId="1" applyFont="1">
      <alignment vertical="center"/>
    </xf>
    <xf numFmtId="0" fontId="10" fillId="0" borderId="0" xfId="1" applyFont="1">
      <alignment vertical="center"/>
    </xf>
    <xf numFmtId="0" fontId="11" fillId="0" borderId="0" xfId="1" applyFont="1">
      <alignment vertical="center"/>
    </xf>
    <xf numFmtId="0" fontId="12" fillId="0" borderId="0" xfId="1" applyFont="1">
      <alignment vertical="center"/>
    </xf>
    <xf numFmtId="0" fontId="12" fillId="0" borderId="0" xfId="1" applyFont="1" applyAlignment="1">
      <alignment horizontal="right" vertical="center"/>
    </xf>
    <xf numFmtId="0" fontId="12" fillId="0" borderId="6" xfId="1" applyFont="1" applyBorder="1" applyAlignment="1">
      <alignment horizontal="center" vertical="center"/>
    </xf>
    <xf numFmtId="177" fontId="12" fillId="0" borderId="0" xfId="1" applyNumberFormat="1" applyFont="1" applyAlignment="1">
      <alignment horizontal="right" vertical="center"/>
    </xf>
    <xf numFmtId="0" fontId="12" fillId="0" borderId="0" xfId="1" applyFont="1" applyAlignment="1">
      <alignment horizontal="center" vertical="center"/>
    </xf>
    <xf numFmtId="178" fontId="12" fillId="0" borderId="0" xfId="1" applyNumberFormat="1" applyFont="1" applyFill="1" applyBorder="1">
      <alignment vertical="center"/>
    </xf>
    <xf numFmtId="0" fontId="13" fillId="0" borderId="0" xfId="1" applyFont="1">
      <alignment vertical="center"/>
    </xf>
    <xf numFmtId="0" fontId="12" fillId="0" borderId="0" xfId="1" applyFont="1" applyAlignment="1">
      <alignment horizontal="left" vertical="center"/>
    </xf>
    <xf numFmtId="0" fontId="12" fillId="0" borderId="0" xfId="1" applyFont="1" applyBorder="1" applyAlignment="1">
      <alignment horizontal="center" vertical="center"/>
    </xf>
    <xf numFmtId="178" fontId="10" fillId="0" borderId="0" xfId="1" applyNumberFormat="1" applyFont="1" applyAlignment="1">
      <alignment horizontal="right" vertical="center"/>
    </xf>
    <xf numFmtId="41" fontId="12" fillId="0" borderId="6" xfId="1" applyNumberFormat="1" applyFont="1" applyBorder="1" applyAlignment="1">
      <alignment horizontal="right" vertical="center" wrapText="1"/>
    </xf>
    <xf numFmtId="41" fontId="12" fillId="0" borderId="6" xfId="1" applyNumberFormat="1" applyFont="1" applyBorder="1">
      <alignment vertical="center"/>
    </xf>
    <xf numFmtId="41" fontId="12" fillId="0" borderId="6" xfId="1" applyNumberFormat="1" applyFont="1" applyBorder="1" applyAlignment="1">
      <alignment horizontal="right" vertical="center"/>
    </xf>
    <xf numFmtId="41" fontId="12" fillId="0" borderId="6" xfId="1" applyNumberFormat="1" applyFont="1" applyBorder="1" applyAlignment="1">
      <alignment horizontal="center" vertical="center" wrapText="1"/>
    </xf>
    <xf numFmtId="0" fontId="12" fillId="0" borderId="9" xfId="1" applyFont="1" applyBorder="1" applyAlignment="1">
      <alignment horizontal="center" vertical="center"/>
    </xf>
    <xf numFmtId="0" fontId="12" fillId="0" borderId="11" xfId="1" applyFont="1" applyBorder="1" applyAlignment="1">
      <alignment vertical="center"/>
    </xf>
    <xf numFmtId="0" fontId="12" fillId="0" borderId="7" xfId="1" applyFont="1" applyBorder="1" applyAlignment="1">
      <alignment horizontal="center" vertical="center"/>
    </xf>
    <xf numFmtId="176" fontId="12" fillId="0" borderId="0" xfId="1" applyNumberFormat="1" applyFont="1" applyBorder="1">
      <alignment vertical="center"/>
    </xf>
    <xf numFmtId="0" fontId="10" fillId="0" borderId="0" xfId="1" applyFont="1" applyAlignment="1">
      <alignment horizontal="right" vertical="center"/>
    </xf>
    <xf numFmtId="3" fontId="6" fillId="0" borderId="64" xfId="0" applyNumberFormat="1" applyFont="1" applyBorder="1" applyAlignment="1">
      <alignment vertical="center" wrapText="1"/>
    </xf>
    <xf numFmtId="178" fontId="6" fillId="0" borderId="2" xfId="0" applyNumberFormat="1" applyFont="1" applyBorder="1" applyAlignment="1">
      <alignment vertical="center"/>
    </xf>
    <xf numFmtId="3" fontId="6" fillId="0" borderId="14" xfId="0" applyNumberFormat="1" applyFont="1" applyBorder="1" applyAlignment="1">
      <alignment vertical="center" wrapText="1"/>
    </xf>
    <xf numFmtId="0" fontId="14" fillId="0" borderId="0" xfId="5" applyFont="1" applyAlignment="1">
      <alignment vertical="center"/>
    </xf>
    <xf numFmtId="0" fontId="15" fillId="0" borderId="0" xfId="5" applyFont="1" applyAlignment="1"/>
    <xf numFmtId="0" fontId="15" fillId="0" borderId="0" xfId="5" applyFont="1" applyAlignment="1">
      <alignment vertical="center" shrinkToFit="1"/>
    </xf>
    <xf numFmtId="0" fontId="17" fillId="0" borderId="22" xfId="5" applyFont="1" applyBorder="1" applyAlignment="1">
      <alignment horizontal="center" vertical="center" wrapText="1" shrinkToFit="1"/>
    </xf>
    <xf numFmtId="0" fontId="17" fillId="0" borderId="23" xfId="5" applyFont="1" applyBorder="1" applyAlignment="1">
      <alignment horizontal="center" vertical="center" wrapText="1" shrinkToFit="1"/>
    </xf>
    <xf numFmtId="0" fontId="17" fillId="0" borderId="23" xfId="5" applyFont="1" applyBorder="1" applyAlignment="1" applyProtection="1">
      <alignment horizontal="center" vertical="center" wrapText="1" shrinkToFit="1"/>
    </xf>
    <xf numFmtId="0" fontId="18" fillId="0" borderId="27" xfId="5" applyFont="1" applyBorder="1" applyAlignment="1">
      <alignment horizontal="center" vertical="center" wrapText="1" shrinkToFit="1"/>
    </xf>
    <xf numFmtId="0" fontId="18" fillId="0" borderId="28" xfId="5" applyFont="1" applyBorder="1" applyAlignment="1">
      <alignment horizontal="center" vertical="center" wrapText="1" shrinkToFit="1"/>
    </xf>
    <xf numFmtId="0" fontId="16" fillId="0" borderId="32" xfId="5" applyFont="1" applyBorder="1" applyAlignment="1">
      <alignment horizontal="center" vertical="center" shrinkToFit="1"/>
    </xf>
    <xf numFmtId="0" fontId="16" fillId="0" borderId="33" xfId="5" applyFont="1" applyBorder="1" applyAlignment="1">
      <alignment horizontal="center" vertical="center" shrinkToFit="1"/>
    </xf>
    <xf numFmtId="0" fontId="19" fillId="0" borderId="34" xfId="5" applyFont="1" applyFill="1" applyBorder="1" applyAlignment="1">
      <alignment horizontal="center" vertical="center" wrapText="1" shrinkToFit="1"/>
    </xf>
    <xf numFmtId="0" fontId="16" fillId="0" borderId="33" xfId="5" applyFont="1" applyBorder="1" applyAlignment="1" applyProtection="1">
      <alignment horizontal="center" vertical="center" shrinkToFit="1"/>
    </xf>
    <xf numFmtId="0" fontId="16" fillId="0" borderId="34" xfId="5" applyFont="1" applyFill="1" applyBorder="1" applyAlignment="1" applyProtection="1">
      <alignment horizontal="center" vertical="center" shrinkToFit="1"/>
    </xf>
    <xf numFmtId="0" fontId="16" fillId="0" borderId="34" xfId="5" applyFont="1" applyFill="1" applyBorder="1" applyAlignment="1">
      <alignment horizontal="center" vertical="center" shrinkToFit="1"/>
    </xf>
    <xf numFmtId="0" fontId="15" fillId="0" borderId="0" xfId="5" applyFont="1">
      <alignment vertical="center"/>
    </xf>
    <xf numFmtId="0" fontId="15" fillId="0" borderId="0" xfId="5" applyFont="1" applyAlignment="1">
      <alignment horizontal="center" vertical="center"/>
    </xf>
    <xf numFmtId="0" fontId="16" fillId="0" borderId="44" xfId="5" applyFont="1" applyBorder="1" applyAlignment="1">
      <alignment vertical="center" shrinkToFit="1"/>
    </xf>
    <xf numFmtId="178" fontId="20" fillId="0" borderId="45" xfId="5" applyNumberFormat="1" applyFont="1" applyFill="1" applyBorder="1" applyAlignment="1" applyProtection="1">
      <alignment vertical="center" shrinkToFit="1"/>
    </xf>
    <xf numFmtId="179" fontId="16" fillId="2" borderId="46" xfId="5" applyNumberFormat="1" applyFont="1" applyFill="1" applyBorder="1" applyAlignment="1" applyProtection="1">
      <alignment vertical="center" shrinkToFit="1"/>
      <protection locked="0"/>
    </xf>
    <xf numFmtId="179" fontId="16" fillId="0" borderId="47" xfId="5" applyNumberFormat="1" applyFont="1" applyBorder="1" applyAlignment="1">
      <alignment vertical="center" shrinkToFit="1"/>
    </xf>
    <xf numFmtId="0" fontId="16" fillId="2" borderId="0" xfId="5" applyFont="1" applyFill="1" applyAlignment="1">
      <alignment vertical="center" shrinkToFit="1"/>
    </xf>
    <xf numFmtId="179" fontId="16" fillId="0" borderId="42" xfId="5" applyNumberFormat="1" applyFont="1" applyBorder="1" applyAlignment="1">
      <alignment vertical="center" shrinkToFit="1"/>
    </xf>
    <xf numFmtId="2" fontId="16" fillId="2" borderId="0" xfId="5" applyNumberFormat="1" applyFont="1" applyFill="1" applyAlignment="1">
      <alignment vertical="center" shrinkToFit="1"/>
    </xf>
    <xf numFmtId="0" fontId="16" fillId="0" borderId="0" xfId="5" applyFont="1" applyAlignment="1">
      <alignment vertical="center" shrinkToFit="1"/>
    </xf>
    <xf numFmtId="0" fontId="16" fillId="0" borderId="54" xfId="5" applyFont="1" applyBorder="1" applyAlignment="1">
      <alignment vertical="center" shrinkToFit="1"/>
    </xf>
    <xf numFmtId="178" fontId="20" fillId="0" borderId="55" xfId="5" applyNumberFormat="1" applyFont="1" applyFill="1" applyBorder="1" applyAlignment="1" applyProtection="1">
      <alignment vertical="center" shrinkToFit="1"/>
    </xf>
    <xf numFmtId="179" fontId="16" fillId="2" borderId="33" xfId="5" applyNumberFormat="1" applyFont="1" applyFill="1" applyBorder="1" applyAlignment="1" applyProtection="1">
      <alignment vertical="center" shrinkToFit="1"/>
      <protection locked="0"/>
    </xf>
    <xf numFmtId="179" fontId="16" fillId="0" borderId="34" xfId="5" applyNumberFormat="1" applyFont="1" applyBorder="1" applyAlignment="1">
      <alignment vertical="center" shrinkToFit="1"/>
    </xf>
    <xf numFmtId="0" fontId="16" fillId="2" borderId="32" xfId="5" applyFont="1" applyFill="1" applyBorder="1" applyAlignment="1">
      <alignment vertical="center" shrinkToFit="1"/>
    </xf>
    <xf numFmtId="2" fontId="16" fillId="2" borderId="32" xfId="5" applyNumberFormat="1" applyFont="1" applyFill="1" applyBorder="1" applyAlignment="1">
      <alignment vertical="center" shrinkToFit="1"/>
    </xf>
    <xf numFmtId="179" fontId="16" fillId="3" borderId="41" xfId="5" applyNumberFormat="1" applyFont="1" applyFill="1" applyBorder="1" applyAlignment="1" applyProtection="1">
      <alignment horizontal="center" vertical="center" shrinkToFit="1"/>
      <protection locked="0"/>
    </xf>
    <xf numFmtId="179" fontId="16" fillId="3" borderId="51" xfId="5" applyNumberFormat="1" applyFont="1" applyFill="1" applyBorder="1" applyAlignment="1" applyProtection="1">
      <alignment horizontal="center" vertical="center" shrinkToFit="1"/>
      <protection locked="0"/>
    </xf>
    <xf numFmtId="0" fontId="16" fillId="0" borderId="61" xfId="5" applyFont="1" applyBorder="1" applyAlignment="1">
      <alignment vertical="center" shrinkToFit="1"/>
    </xf>
    <xf numFmtId="179" fontId="16" fillId="0" borderId="62" xfId="5" applyNumberFormat="1" applyFont="1" applyBorder="1" applyAlignment="1">
      <alignment vertical="center" shrinkToFit="1"/>
    </xf>
    <xf numFmtId="178" fontId="20" fillId="0" borderId="63" xfId="5" applyNumberFormat="1" applyFont="1" applyFill="1" applyBorder="1" applyAlignment="1" applyProtection="1">
      <alignment vertical="center" shrinkToFit="1"/>
    </xf>
    <xf numFmtId="178" fontId="20" fillId="0" borderId="45" xfId="5" applyNumberFormat="1" applyFont="1" applyFill="1" applyBorder="1" applyAlignment="1" applyProtection="1">
      <alignment horizontal="right" vertical="center" shrinkToFit="1"/>
    </xf>
    <xf numFmtId="0" fontId="16" fillId="0" borderId="0" xfId="5" applyFont="1">
      <alignment vertical="center"/>
    </xf>
    <xf numFmtId="0" fontId="16" fillId="0" borderId="0" xfId="5" applyFont="1" applyAlignment="1">
      <alignment horizontal="center" vertical="center"/>
    </xf>
    <xf numFmtId="0" fontId="16" fillId="0" borderId="0" xfId="5" applyFont="1" applyAlignment="1"/>
    <xf numFmtId="0" fontId="20" fillId="0" borderId="0" xfId="5" applyFont="1" applyAlignment="1">
      <alignment vertical="center"/>
    </xf>
    <xf numFmtId="0" fontId="20" fillId="0" borderId="0" xfId="5" applyFont="1" applyAlignment="1"/>
    <xf numFmtId="179" fontId="16" fillId="2" borderId="68" xfId="5" applyNumberFormat="1" applyFont="1" applyFill="1" applyBorder="1" applyAlignment="1" applyProtection="1">
      <alignment vertical="center" shrinkToFit="1"/>
      <protection locked="0"/>
    </xf>
    <xf numFmtId="0" fontId="16" fillId="2" borderId="69" xfId="5" applyFont="1" applyFill="1" applyBorder="1" applyAlignment="1">
      <alignment vertical="center" shrinkToFit="1"/>
    </xf>
    <xf numFmtId="2" fontId="16" fillId="2" borderId="69" xfId="5" applyNumberFormat="1" applyFont="1" applyFill="1" applyBorder="1" applyAlignment="1">
      <alignment vertical="center" shrinkToFit="1"/>
    </xf>
    <xf numFmtId="0" fontId="16" fillId="0" borderId="37" xfId="5" applyFont="1" applyFill="1" applyBorder="1" applyAlignment="1">
      <alignment horizontal="center" vertical="center" wrapText="1" shrinkToFit="1"/>
    </xf>
    <xf numFmtId="41" fontId="12" fillId="0" borderId="8" xfId="1" applyNumberFormat="1" applyFont="1" applyFill="1" applyBorder="1">
      <alignment vertical="center"/>
    </xf>
    <xf numFmtId="41" fontId="12" fillId="0" borderId="6" xfId="1" applyNumberFormat="1" applyFont="1" applyFill="1" applyBorder="1" applyAlignment="1">
      <alignment horizontal="right" vertical="center"/>
    </xf>
    <xf numFmtId="41" fontId="12" fillId="0" borderId="8" xfId="1" applyNumberFormat="1" applyFont="1" applyFill="1" applyBorder="1" applyAlignment="1">
      <alignment horizontal="right" vertical="center"/>
    </xf>
    <xf numFmtId="0" fontId="12" fillId="0" borderId="0" xfId="1" applyFont="1" applyFill="1">
      <alignment vertical="center"/>
    </xf>
    <xf numFmtId="0" fontId="12" fillId="0" borderId="7" xfId="1" applyFont="1" applyFill="1" applyBorder="1" applyAlignment="1">
      <alignment horizontal="center" vertical="center" wrapText="1"/>
    </xf>
    <xf numFmtId="0" fontId="12" fillId="0" borderId="1" xfId="1" applyFont="1" applyFill="1" applyBorder="1" applyAlignment="1">
      <alignment horizontal="centerContinuous" vertical="center"/>
    </xf>
    <xf numFmtId="0" fontId="12" fillId="0" borderId="2" xfId="1" applyFont="1" applyFill="1" applyBorder="1" applyAlignment="1">
      <alignment horizontal="centerContinuous" vertical="center"/>
    </xf>
    <xf numFmtId="0" fontId="12" fillId="0" borderId="8" xfId="1" applyFont="1" applyFill="1" applyBorder="1" applyAlignment="1">
      <alignment horizontal="centerContinuous" vertical="center"/>
    </xf>
    <xf numFmtId="0" fontId="12" fillId="0" borderId="7" xfId="1" applyFont="1" applyFill="1" applyBorder="1" applyAlignment="1">
      <alignment horizontal="centerContinuous" vertical="center" wrapText="1"/>
    </xf>
    <xf numFmtId="0" fontId="12" fillId="0" borderId="7" xfId="1" applyFont="1" applyFill="1" applyBorder="1" applyAlignment="1">
      <alignment horizontal="center" vertical="center"/>
    </xf>
    <xf numFmtId="0" fontId="12" fillId="0" borderId="5" xfId="1" applyFont="1" applyFill="1" applyBorder="1" applyAlignment="1">
      <alignment horizontal="center" vertical="center" wrapText="1"/>
    </xf>
    <xf numFmtId="0" fontId="12" fillId="0" borderId="11" xfId="1" applyFont="1" applyFill="1" applyBorder="1" applyAlignment="1">
      <alignment horizontal="centerContinuous" vertical="center" wrapText="1"/>
    </xf>
    <xf numFmtId="0" fontId="12" fillId="0" borderId="37" xfId="1" applyFont="1" applyFill="1" applyBorder="1" applyAlignment="1">
      <alignment horizontal="center" vertical="center" wrapText="1"/>
    </xf>
    <xf numFmtId="0" fontId="12" fillId="0" borderId="37" xfId="1" applyFont="1" applyFill="1" applyBorder="1" applyAlignment="1">
      <alignment horizontal="center" vertical="center"/>
    </xf>
    <xf numFmtId="0" fontId="12" fillId="0" borderId="66" xfId="1" applyFont="1" applyFill="1" applyBorder="1" applyAlignment="1">
      <alignment horizontal="center" vertical="center" wrapText="1"/>
    </xf>
    <xf numFmtId="0" fontId="12" fillId="0" borderId="37" xfId="1" applyFont="1" applyFill="1" applyBorder="1" applyAlignment="1">
      <alignment horizontal="centerContinuous" vertical="center" wrapText="1"/>
    </xf>
    <xf numFmtId="0" fontId="20" fillId="0" borderId="0" xfId="5" applyFont="1" applyFill="1" applyBorder="1" applyAlignment="1">
      <alignment vertical="center"/>
    </xf>
    <xf numFmtId="0" fontId="12" fillId="0" borderId="74" xfId="1" applyFont="1" applyFill="1" applyBorder="1" applyAlignment="1">
      <alignment horizontal="center" vertical="center" wrapText="1"/>
    </xf>
    <xf numFmtId="43" fontId="12" fillId="2" borderId="6" xfId="1" applyNumberFormat="1" applyFont="1" applyFill="1" applyBorder="1" applyAlignment="1" applyProtection="1">
      <alignment horizontal="right" vertical="center"/>
      <protection locked="0"/>
    </xf>
    <xf numFmtId="41" fontId="12" fillId="0" borderId="1" xfId="1" applyNumberFormat="1" applyFont="1" applyFill="1" applyBorder="1" applyAlignment="1">
      <alignment horizontal="right" vertical="center"/>
    </xf>
    <xf numFmtId="41" fontId="12" fillId="0" borderId="7" xfId="1" applyNumberFormat="1" applyFont="1" applyFill="1" applyBorder="1" applyAlignment="1">
      <alignment horizontal="right" vertical="center"/>
    </xf>
    <xf numFmtId="41" fontId="12" fillId="0" borderId="75" xfId="1" applyNumberFormat="1" applyFont="1" applyFill="1" applyBorder="1" applyAlignment="1">
      <alignment horizontal="right" vertical="center"/>
    </xf>
    <xf numFmtId="43" fontId="12" fillId="2" borderId="1" xfId="1" applyNumberFormat="1" applyFont="1" applyFill="1" applyBorder="1" applyAlignment="1" applyProtection="1">
      <alignment horizontal="right" vertical="center"/>
      <protection locked="0"/>
    </xf>
    <xf numFmtId="0" fontId="15" fillId="0" borderId="0" xfId="5" applyFont="1" applyFill="1" applyAlignment="1"/>
    <xf numFmtId="0" fontId="10" fillId="0" borderId="0" xfId="1" applyFont="1" applyFill="1" applyAlignment="1">
      <alignment vertical="center"/>
    </xf>
    <xf numFmtId="0" fontId="21" fillId="0" borderId="28" xfId="5" applyFont="1" applyBorder="1" applyAlignment="1" applyProtection="1">
      <alignment horizontal="center" vertical="center" wrapText="1" shrinkToFit="1"/>
    </xf>
    <xf numFmtId="178" fontId="6" fillId="0" borderId="2" xfId="0" applyNumberFormat="1" applyFont="1" applyFill="1" applyBorder="1" applyAlignment="1">
      <alignment vertical="center"/>
    </xf>
    <xf numFmtId="0" fontId="6" fillId="0" borderId="0" xfId="0" applyFont="1" applyAlignment="1">
      <alignment horizontal="center" vertical="center"/>
    </xf>
    <xf numFmtId="0" fontId="6" fillId="0" borderId="0" xfId="0" applyFont="1" applyAlignment="1" applyProtection="1">
      <alignment vertical="center"/>
      <protection locked="0"/>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xf>
    <xf numFmtId="0" fontId="6"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0" fontId="10" fillId="2" borderId="0" xfId="1" applyFont="1" applyFill="1" applyAlignment="1">
      <alignment horizontal="center" vertical="center"/>
    </xf>
    <xf numFmtId="38" fontId="10" fillId="0" borderId="14" xfId="4" applyFont="1" applyFill="1" applyBorder="1" applyAlignment="1">
      <alignment horizontal="right" vertical="center"/>
    </xf>
    <xf numFmtId="38" fontId="10" fillId="0" borderId="64" xfId="4" applyFont="1" applyFill="1" applyBorder="1" applyAlignment="1">
      <alignment horizontal="right" vertical="center"/>
    </xf>
    <xf numFmtId="38" fontId="10" fillId="0" borderId="65" xfId="4" applyFont="1" applyFill="1" applyBorder="1" applyAlignment="1">
      <alignment horizontal="right" vertical="center"/>
    </xf>
    <xf numFmtId="0" fontId="12" fillId="0" borderId="1"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38" fontId="10" fillId="0" borderId="8" xfId="4" applyFont="1" applyFill="1" applyBorder="1" applyAlignment="1">
      <alignment horizontal="right" vertical="center"/>
    </xf>
    <xf numFmtId="38" fontId="10" fillId="0" borderId="6" xfId="4" applyFont="1" applyFill="1" applyBorder="1" applyAlignment="1">
      <alignment horizontal="right" vertical="center"/>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13"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76" xfId="1" applyFont="1" applyFill="1" applyBorder="1" applyAlignment="1">
      <alignment horizontal="center" vertical="center" wrapText="1"/>
    </xf>
    <xf numFmtId="0" fontId="12" fillId="0" borderId="7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6" fillId="0" borderId="19" xfId="5" applyFont="1" applyBorder="1" applyAlignment="1">
      <alignment horizontal="center" vertical="center" shrinkToFit="1"/>
    </xf>
    <xf numFmtId="0" fontId="16" fillId="0" borderId="20" xfId="5" applyFont="1" applyBorder="1" applyAlignment="1">
      <alignment horizontal="center" vertical="center" shrinkToFit="1"/>
    </xf>
    <xf numFmtId="0" fontId="16" fillId="0" borderId="7" xfId="5" applyFont="1" applyBorder="1" applyAlignment="1">
      <alignment horizontal="center" vertical="center" wrapText="1" shrinkToFit="1"/>
    </xf>
    <xf numFmtId="0" fontId="16" fillId="0" borderId="11" xfId="5" applyFont="1" applyBorder="1" applyAlignment="1">
      <alignment horizontal="center" vertical="center" wrapText="1" shrinkToFit="1"/>
    </xf>
    <xf numFmtId="0" fontId="16" fillId="0" borderId="31" xfId="5" applyFont="1" applyBorder="1" applyAlignment="1">
      <alignment horizontal="center" vertical="center" wrapText="1" shrinkToFit="1"/>
    </xf>
    <xf numFmtId="0" fontId="17" fillId="0" borderId="21" xfId="5" applyFont="1" applyBorder="1" applyAlignment="1">
      <alignment horizontal="center" vertical="center" wrapText="1" shrinkToFit="1"/>
    </xf>
    <xf numFmtId="0" fontId="17" fillId="0" borderId="26" xfId="5" applyFont="1" applyBorder="1" applyAlignment="1">
      <alignment horizontal="center" vertical="center" wrapText="1" shrinkToFit="1"/>
    </xf>
    <xf numFmtId="0" fontId="17" fillId="0" borderId="22" xfId="5" applyFont="1" applyBorder="1" applyAlignment="1">
      <alignment horizontal="center" vertical="center" wrapText="1" shrinkToFit="1"/>
    </xf>
    <xf numFmtId="0" fontId="17" fillId="0" borderId="27" xfId="5" applyFont="1" applyBorder="1" applyAlignment="1">
      <alignment horizontal="center" vertical="center" wrapText="1" shrinkToFit="1"/>
    </xf>
    <xf numFmtId="0" fontId="17" fillId="0" borderId="24" xfId="5" applyFont="1" applyBorder="1" applyAlignment="1" applyProtection="1">
      <alignment horizontal="center" vertical="center" wrapText="1" shrinkToFit="1"/>
    </xf>
    <xf numFmtId="0" fontId="17" fillId="0" borderId="25" xfId="5" applyFont="1" applyBorder="1" applyAlignment="1" applyProtection="1">
      <alignment horizontal="center" vertical="center" wrapText="1" shrinkToFit="1"/>
    </xf>
    <xf numFmtId="0" fontId="17" fillId="0" borderId="29" xfId="5" applyFont="1" applyBorder="1" applyAlignment="1" applyProtection="1">
      <alignment horizontal="center" vertical="center" wrapText="1" shrinkToFit="1"/>
    </xf>
    <xf numFmtId="0" fontId="17" fillId="0" borderId="30" xfId="5" applyFont="1" applyBorder="1" applyAlignment="1" applyProtection="1">
      <alignment horizontal="center" vertical="center" wrapText="1" shrinkToFit="1"/>
    </xf>
    <xf numFmtId="0" fontId="17" fillId="0" borderId="24" xfId="5" applyFont="1" applyBorder="1" applyAlignment="1">
      <alignment horizontal="center" vertical="center" wrapText="1" shrinkToFit="1"/>
    </xf>
    <xf numFmtId="0" fontId="17" fillId="0" borderId="25" xfId="5" applyFont="1" applyBorder="1" applyAlignment="1">
      <alignment horizontal="center" vertical="center" wrapText="1" shrinkToFit="1"/>
    </xf>
    <xf numFmtId="0" fontId="17" fillId="0" borderId="29" xfId="5" applyFont="1" applyBorder="1" applyAlignment="1">
      <alignment horizontal="center" vertical="center" wrapText="1" shrinkToFit="1"/>
    </xf>
    <xf numFmtId="0" fontId="17" fillId="0" borderId="30" xfId="5" applyFont="1" applyBorder="1" applyAlignment="1">
      <alignment horizontal="center" vertical="center" wrapText="1" shrinkToFit="1"/>
    </xf>
    <xf numFmtId="0" fontId="16" fillId="0" borderId="16" xfId="5" applyFont="1" applyFill="1" applyBorder="1" applyAlignment="1">
      <alignment horizontal="center" vertical="center" shrinkToFit="1"/>
    </xf>
    <xf numFmtId="179" fontId="16" fillId="0" borderId="17" xfId="5" applyNumberFormat="1" applyFont="1" applyBorder="1" applyAlignment="1">
      <alignment horizontal="center" vertical="center" shrinkToFit="1"/>
    </xf>
    <xf numFmtId="0" fontId="16" fillId="0" borderId="18" xfId="5" applyFont="1" applyBorder="1" applyAlignment="1">
      <alignment horizontal="center" vertical="center" shrinkToFit="1"/>
    </xf>
    <xf numFmtId="0" fontId="16" fillId="0" borderId="35" xfId="5" applyFont="1" applyBorder="1" applyAlignment="1" applyProtection="1">
      <alignment horizontal="center" vertical="center" shrinkToFit="1"/>
    </xf>
    <xf numFmtId="0" fontId="16" fillId="0" borderId="36" xfId="5" applyFont="1" applyBorder="1" applyAlignment="1" applyProtection="1">
      <alignment horizontal="center" vertical="center" shrinkToFit="1"/>
    </xf>
    <xf numFmtId="0" fontId="16" fillId="0" borderId="35" xfId="5" applyFont="1" applyBorder="1" applyAlignment="1">
      <alignment horizontal="center" vertical="center" shrinkToFit="1"/>
    </xf>
    <xf numFmtId="0" fontId="16" fillId="0" borderId="36" xfId="5" applyFont="1" applyBorder="1" applyAlignment="1">
      <alignment horizontal="center" vertical="center" shrinkToFit="1"/>
    </xf>
    <xf numFmtId="0" fontId="16" fillId="0" borderId="38" xfId="5" applyFont="1" applyBorder="1" applyAlignment="1">
      <alignment horizontal="center" vertical="center" shrinkToFit="1"/>
    </xf>
    <xf numFmtId="0" fontId="16" fillId="0" borderId="48" xfId="5" applyFont="1" applyBorder="1" applyAlignment="1">
      <alignment horizontal="center" vertical="center" shrinkToFit="1"/>
    </xf>
    <xf numFmtId="0" fontId="16" fillId="0" borderId="39" xfId="5" applyFont="1" applyBorder="1" applyAlignment="1">
      <alignment vertical="center" shrinkToFit="1"/>
    </xf>
    <xf numFmtId="0" fontId="16" fillId="0" borderId="49" xfId="5" applyFont="1" applyBorder="1" applyAlignment="1">
      <alignment vertical="center" shrinkToFit="1"/>
    </xf>
    <xf numFmtId="178" fontId="16" fillId="0" borderId="40" xfId="5" applyNumberFormat="1" applyFont="1" applyFill="1" applyBorder="1" applyAlignment="1" applyProtection="1">
      <alignment vertical="center" shrinkToFit="1"/>
    </xf>
    <xf numFmtId="178" fontId="16" fillId="0" borderId="50" xfId="5" applyNumberFormat="1" applyFont="1" applyFill="1" applyBorder="1" applyAlignment="1" applyProtection="1">
      <alignment vertical="center" shrinkToFit="1"/>
    </xf>
    <xf numFmtId="179" fontId="16" fillId="2" borderId="41" xfId="5" applyNumberFormat="1" applyFont="1" applyFill="1" applyBorder="1" applyAlignment="1" applyProtection="1">
      <alignment vertical="center" shrinkToFit="1"/>
      <protection locked="0"/>
    </xf>
    <xf numFmtId="179" fontId="16" fillId="2" borderId="51" xfId="5" applyNumberFormat="1" applyFont="1" applyFill="1" applyBorder="1" applyAlignment="1" applyProtection="1">
      <alignment vertical="center" shrinkToFit="1"/>
      <protection locked="0"/>
    </xf>
    <xf numFmtId="178" fontId="20" fillId="0" borderId="41" xfId="5" applyNumberFormat="1" applyFont="1" applyFill="1" applyBorder="1" applyAlignment="1" applyProtection="1">
      <alignment vertical="center" shrinkToFit="1"/>
    </xf>
    <xf numFmtId="178" fontId="20" fillId="0" borderId="51" xfId="5" applyNumberFormat="1" applyFont="1" applyFill="1" applyBorder="1" applyAlignment="1" applyProtection="1">
      <alignment vertical="center" shrinkToFit="1"/>
    </xf>
    <xf numFmtId="178" fontId="16" fillId="0" borderId="41" xfId="5" applyNumberFormat="1" applyFont="1" applyFill="1" applyBorder="1" applyAlignment="1" applyProtection="1">
      <alignment vertical="center" shrinkToFit="1"/>
    </xf>
    <xf numFmtId="178" fontId="16" fillId="0" borderId="51" xfId="5" applyNumberFormat="1" applyFont="1" applyFill="1" applyBorder="1" applyAlignment="1" applyProtection="1">
      <alignment vertical="center" shrinkToFit="1"/>
    </xf>
    <xf numFmtId="179" fontId="16" fillId="0" borderId="42" xfId="5" applyNumberFormat="1" applyFont="1" applyBorder="1" applyAlignment="1">
      <alignment vertical="center" shrinkToFit="1"/>
    </xf>
    <xf numFmtId="179" fontId="16" fillId="0" borderId="52" xfId="5" applyNumberFormat="1" applyFont="1" applyBorder="1" applyAlignment="1">
      <alignment vertical="center" shrinkToFit="1"/>
    </xf>
    <xf numFmtId="0" fontId="16" fillId="0" borderId="38" xfId="5" applyNumberFormat="1" applyFont="1" applyFill="1" applyBorder="1" applyAlignment="1" applyProtection="1">
      <alignment horizontal="center" vertical="center" shrinkToFit="1"/>
    </xf>
    <xf numFmtId="0" fontId="16" fillId="0" borderId="48" xfId="5" applyNumberFormat="1" applyFont="1" applyFill="1" applyBorder="1" applyAlignment="1" applyProtection="1">
      <alignment horizontal="center" vertical="center" shrinkToFit="1"/>
    </xf>
    <xf numFmtId="178" fontId="16" fillId="3" borderId="43" xfId="5" applyNumberFormat="1" applyFont="1" applyFill="1" applyBorder="1" applyAlignment="1" applyProtection="1">
      <alignment vertical="center" shrinkToFit="1"/>
    </xf>
    <xf numFmtId="178" fontId="16" fillId="3" borderId="53" xfId="5" applyNumberFormat="1" applyFont="1" applyFill="1" applyBorder="1" applyAlignment="1" applyProtection="1">
      <alignment vertical="center" shrinkToFit="1"/>
    </xf>
    <xf numFmtId="179" fontId="16" fillId="0" borderId="7" xfId="5" applyNumberFormat="1" applyFont="1" applyBorder="1" applyAlignment="1">
      <alignment vertical="center" shrinkToFit="1"/>
    </xf>
    <xf numFmtId="179" fontId="16" fillId="0" borderId="9" xfId="5" applyNumberFormat="1" applyFont="1" applyBorder="1" applyAlignment="1">
      <alignment vertical="center" shrinkToFit="1"/>
    </xf>
    <xf numFmtId="178" fontId="16" fillId="0" borderId="4" xfId="5" applyNumberFormat="1" applyFont="1" applyFill="1" applyBorder="1" applyAlignment="1" applyProtection="1">
      <alignment horizontal="center" vertical="center" shrinkToFit="1"/>
    </xf>
    <xf numFmtId="178" fontId="16" fillId="0" borderId="56" xfId="5" applyNumberFormat="1" applyFont="1" applyFill="1" applyBorder="1" applyAlignment="1" applyProtection="1">
      <alignment horizontal="center" vertical="center" shrinkToFit="1"/>
    </xf>
    <xf numFmtId="178" fontId="16" fillId="0" borderId="41" xfId="5" applyNumberFormat="1" applyFont="1" applyFill="1" applyBorder="1" applyAlignment="1" applyProtection="1">
      <alignment horizontal="center" vertical="center" shrinkToFit="1"/>
    </xf>
    <xf numFmtId="178" fontId="16" fillId="0" borderId="51" xfId="5" applyNumberFormat="1" applyFont="1" applyFill="1" applyBorder="1" applyAlignment="1" applyProtection="1">
      <alignment horizontal="center" vertical="center" shrinkToFit="1"/>
    </xf>
    <xf numFmtId="179" fontId="16" fillId="0" borderId="42" xfId="5" applyNumberFormat="1" applyFont="1" applyBorder="1" applyAlignment="1">
      <alignment horizontal="center" vertical="center" shrinkToFit="1"/>
    </xf>
    <xf numFmtId="179" fontId="16" fillId="0" borderId="52" xfId="5" applyNumberFormat="1" applyFont="1" applyBorder="1" applyAlignment="1">
      <alignment horizontal="center" vertical="center" shrinkToFit="1"/>
    </xf>
    <xf numFmtId="179" fontId="16" fillId="3" borderId="41" xfId="5" applyNumberFormat="1" applyFont="1" applyFill="1" applyBorder="1" applyAlignment="1" applyProtection="1">
      <alignment horizontal="center" vertical="center" shrinkToFit="1"/>
      <protection locked="0"/>
    </xf>
    <xf numFmtId="179" fontId="16" fillId="3" borderId="51" xfId="5" applyNumberFormat="1" applyFont="1" applyFill="1" applyBorder="1" applyAlignment="1" applyProtection="1">
      <alignment horizontal="center" vertical="center" shrinkToFit="1"/>
      <protection locked="0"/>
    </xf>
    <xf numFmtId="0" fontId="16" fillId="0" borderId="57" xfId="5" applyFont="1" applyBorder="1" applyAlignment="1">
      <alignment vertical="center" shrinkToFit="1"/>
    </xf>
    <xf numFmtId="178" fontId="20" fillId="0" borderId="58" xfId="5" applyNumberFormat="1" applyFont="1" applyFill="1" applyBorder="1" applyAlignment="1" applyProtection="1">
      <alignment vertical="center" shrinkToFit="1"/>
    </xf>
    <xf numFmtId="179" fontId="16" fillId="0" borderId="59" xfId="5" applyNumberFormat="1" applyFont="1" applyBorder="1" applyAlignment="1">
      <alignment vertical="center" shrinkToFit="1"/>
    </xf>
    <xf numFmtId="0" fontId="16" fillId="0" borderId="60" xfId="5" applyNumberFormat="1" applyFont="1" applyFill="1" applyBorder="1" applyAlignment="1" applyProtection="1">
      <alignment horizontal="center" vertical="center" shrinkToFit="1"/>
    </xf>
    <xf numFmtId="178" fontId="16" fillId="0" borderId="0" xfId="5" applyNumberFormat="1" applyFont="1" applyFill="1" applyBorder="1" applyAlignment="1" applyProtection="1">
      <alignment horizontal="center" vertical="center" shrinkToFit="1"/>
    </xf>
    <xf numFmtId="179" fontId="16" fillId="3" borderId="58" xfId="5" applyNumberFormat="1" applyFont="1" applyFill="1" applyBorder="1" applyAlignment="1" applyProtection="1">
      <alignment horizontal="center" vertical="center" shrinkToFit="1"/>
      <protection locked="0"/>
    </xf>
    <xf numFmtId="178" fontId="16" fillId="0" borderId="58" xfId="5" applyNumberFormat="1" applyFont="1" applyFill="1" applyBorder="1" applyAlignment="1" applyProtection="1">
      <alignment horizontal="center" vertical="center" shrinkToFit="1"/>
    </xf>
    <xf numFmtId="179" fontId="16" fillId="0" borderId="59" xfId="5" applyNumberFormat="1" applyFont="1" applyBorder="1" applyAlignment="1">
      <alignment horizontal="center" vertical="center" shrinkToFit="1"/>
    </xf>
    <xf numFmtId="178" fontId="16" fillId="0" borderId="3" xfId="5" applyNumberFormat="1" applyFont="1" applyFill="1" applyBorder="1" applyAlignment="1" applyProtection="1">
      <alignment vertical="center" shrinkToFit="1"/>
    </xf>
    <xf numFmtId="178" fontId="16" fillId="0" borderId="12" xfId="5" applyNumberFormat="1" applyFont="1" applyFill="1" applyBorder="1" applyAlignment="1" applyProtection="1">
      <alignment vertical="center" shrinkToFit="1"/>
    </xf>
    <xf numFmtId="179" fontId="16" fillId="0" borderId="5" xfId="5" applyNumberFormat="1" applyFont="1" applyBorder="1" applyAlignment="1">
      <alignment vertical="center" shrinkToFit="1"/>
    </xf>
    <xf numFmtId="179" fontId="16" fillId="0" borderId="15" xfId="5" applyNumberFormat="1" applyFont="1" applyBorder="1" applyAlignment="1">
      <alignment vertical="center" shrinkToFit="1"/>
    </xf>
    <xf numFmtId="0" fontId="20" fillId="0" borderId="0" xfId="5" applyFont="1" applyFill="1" applyBorder="1" applyAlignment="1">
      <alignment horizontal="left" vertical="center" wrapText="1"/>
    </xf>
    <xf numFmtId="179" fontId="16" fillId="3" borderId="41" xfId="5" applyNumberFormat="1" applyFont="1" applyFill="1" applyBorder="1" applyAlignment="1" applyProtection="1">
      <alignment horizontal="center" vertical="center" wrapText="1" shrinkToFit="1"/>
      <protection locked="0"/>
    </xf>
    <xf numFmtId="179" fontId="16" fillId="3" borderId="51" xfId="5" applyNumberFormat="1" applyFont="1" applyFill="1" applyBorder="1" applyAlignment="1" applyProtection="1">
      <alignment horizontal="center" vertical="center" wrapText="1" shrinkToFit="1"/>
      <protection locked="0"/>
    </xf>
    <xf numFmtId="179" fontId="16" fillId="0" borderId="42" xfId="5" applyNumberFormat="1" applyFont="1" applyBorder="1" applyAlignment="1">
      <alignment horizontal="right" vertical="center" shrinkToFit="1"/>
    </xf>
    <xf numFmtId="179" fontId="16" fillId="0" borderId="52" xfId="5" applyNumberFormat="1" applyFont="1" applyBorder="1" applyAlignment="1">
      <alignment horizontal="right" vertical="center" shrinkToFit="1"/>
    </xf>
    <xf numFmtId="178" fontId="20" fillId="0" borderId="43" xfId="5" applyNumberFormat="1" applyFont="1" applyFill="1" applyBorder="1" applyAlignment="1" applyProtection="1">
      <alignment horizontal="right" vertical="center" shrinkToFit="1"/>
    </xf>
    <xf numFmtId="178" fontId="20" fillId="0" borderId="53" xfId="5" applyNumberFormat="1" applyFont="1" applyFill="1" applyBorder="1" applyAlignment="1" applyProtection="1">
      <alignment horizontal="right" vertical="center" shrinkToFit="1"/>
    </xf>
    <xf numFmtId="179" fontId="16" fillId="0" borderId="42" xfId="5" applyNumberFormat="1" applyFont="1" applyBorder="1" applyAlignment="1">
      <alignment horizontal="right" vertical="center" wrapText="1" shrinkToFit="1"/>
    </xf>
    <xf numFmtId="179" fontId="16" fillId="0" borderId="52" xfId="5" applyNumberFormat="1" applyFont="1" applyBorder="1" applyAlignment="1">
      <alignment horizontal="right" vertical="center" wrapText="1" shrinkToFit="1"/>
    </xf>
    <xf numFmtId="0" fontId="16" fillId="0" borderId="3" xfId="5" applyFont="1" applyBorder="1" applyAlignment="1">
      <alignment horizontal="center" vertical="center" shrinkToFit="1"/>
    </xf>
    <xf numFmtId="0" fontId="16" fillId="0" borderId="5" xfId="5" applyFont="1" applyBorder="1" applyAlignment="1">
      <alignment horizontal="center" vertical="center" shrinkToFit="1"/>
    </xf>
    <xf numFmtId="0" fontId="16" fillId="0" borderId="12" xfId="5" applyFont="1" applyBorder="1" applyAlignment="1">
      <alignment horizontal="center" vertical="center" shrinkToFit="1"/>
    </xf>
    <xf numFmtId="0" fontId="16" fillId="0" borderId="15" xfId="5" applyFont="1" applyBorder="1" applyAlignment="1">
      <alignment horizontal="center" vertical="center" shrinkToFit="1"/>
    </xf>
    <xf numFmtId="178" fontId="16" fillId="0" borderId="72" xfId="5" applyNumberFormat="1" applyFont="1" applyBorder="1" applyAlignment="1">
      <alignment vertical="center" shrinkToFit="1"/>
    </xf>
    <xf numFmtId="178" fontId="16" fillId="0" borderId="73" xfId="5" applyNumberFormat="1" applyFont="1" applyBorder="1" applyAlignment="1">
      <alignment vertical="center" shrinkToFit="1"/>
    </xf>
    <xf numFmtId="178" fontId="16" fillId="0" borderId="4" xfId="5" applyNumberFormat="1" applyFont="1" applyFill="1" applyBorder="1" applyAlignment="1" applyProtection="1">
      <alignment horizontal="right" vertical="center" shrinkToFit="1"/>
    </xf>
    <xf numFmtId="178" fontId="16" fillId="0" borderId="56" xfId="5" applyNumberFormat="1" applyFont="1" applyFill="1" applyBorder="1" applyAlignment="1" applyProtection="1">
      <alignment horizontal="right" vertical="center" shrinkToFit="1"/>
    </xf>
    <xf numFmtId="179" fontId="16" fillId="0" borderId="70" xfId="5" applyNumberFormat="1" applyFont="1" applyBorder="1" applyAlignment="1">
      <alignment horizontal="right" vertical="center" wrapText="1" shrinkToFit="1"/>
    </xf>
    <xf numFmtId="179" fontId="16" fillId="0" borderId="71" xfId="5" applyNumberFormat="1" applyFont="1" applyBorder="1" applyAlignment="1">
      <alignment horizontal="right" vertical="center" wrapText="1" shrinkToFit="1"/>
    </xf>
    <xf numFmtId="0" fontId="16" fillId="0" borderId="60" xfId="5" applyFont="1" applyBorder="1" applyAlignment="1">
      <alignment horizontal="center" vertical="center" shrinkToFit="1"/>
    </xf>
    <xf numFmtId="179" fontId="16" fillId="0" borderId="11" xfId="5" applyNumberFormat="1" applyFont="1" applyBorder="1" applyAlignment="1">
      <alignment vertical="center" shrinkToFit="1"/>
    </xf>
    <xf numFmtId="178" fontId="16" fillId="0" borderId="67" xfId="5" applyNumberFormat="1" applyFont="1" applyFill="1" applyBorder="1" applyAlignment="1" applyProtection="1">
      <alignment vertical="center" shrinkToFit="1"/>
    </xf>
    <xf numFmtId="179" fontId="16" fillId="2" borderId="58" xfId="5" applyNumberFormat="1" applyFont="1" applyFill="1" applyBorder="1" applyAlignment="1" applyProtection="1">
      <alignment vertical="center" shrinkToFit="1"/>
      <protection locked="0"/>
    </xf>
    <xf numFmtId="178" fontId="16" fillId="0" borderId="58" xfId="5" applyNumberFormat="1" applyFont="1" applyFill="1" applyBorder="1" applyAlignment="1" applyProtection="1">
      <alignment vertical="center" shrinkToFit="1"/>
    </xf>
  </cellXfs>
  <cellStyles count="6">
    <cellStyle name="パーセント 2" xfId="2"/>
    <cellStyle name="桁区切り" xfId="4" builtinId="6"/>
    <cellStyle name="桁区切り 2" xfId="3"/>
    <cellStyle name="標準" xfId="0" builtinId="0"/>
    <cellStyle name="標準 2" xfId="1"/>
    <cellStyle name="標準 3" xfId="5"/>
  </cellStyles>
  <dxfs count="2">
    <dxf>
      <fill>
        <patternFill>
          <bgColor rgb="FFFF0000"/>
        </patternFill>
      </fill>
    </dxf>
    <dxf>
      <fill>
        <patternFill>
          <bgColor rgb="FFFF0000"/>
        </patternFill>
      </fill>
    </dxf>
  </dxfs>
  <tableStyles count="0" defaultTableStyle="TableStyleMedium2" defaultPivotStyle="PivotStyleLight16"/>
  <colors>
    <mruColors>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G27"/>
  <sheetViews>
    <sheetView tabSelected="1" zoomScaleNormal="100" workbookViewId="0">
      <selection activeCell="J10" sqref="J10"/>
    </sheetView>
  </sheetViews>
  <sheetFormatPr defaultRowHeight="19.5" customHeight="1"/>
  <cols>
    <col min="1" max="1" width="2.25" style="1" customWidth="1"/>
    <col min="2" max="2" width="3.5" style="1" customWidth="1"/>
    <col min="3" max="3" width="4" style="1" customWidth="1"/>
    <col min="4" max="4" width="29.375" style="1" customWidth="1"/>
    <col min="5" max="5" width="5.5" style="1" customWidth="1"/>
    <col min="6" max="6" width="29.375" style="1" customWidth="1"/>
    <col min="7" max="7" width="5.5" style="1" customWidth="1"/>
    <col min="8" max="16384" width="9" style="1"/>
  </cols>
  <sheetData>
    <row r="1" spans="1:7" ht="19.5" customHeight="1">
      <c r="A1" s="1" t="s">
        <v>82</v>
      </c>
    </row>
    <row r="3" spans="1:7" ht="19.5" customHeight="1">
      <c r="A3" s="3"/>
      <c r="B3" s="3"/>
      <c r="C3" s="3"/>
      <c r="D3" s="3"/>
      <c r="E3" s="3"/>
      <c r="F3" s="3"/>
      <c r="G3" s="2" t="s">
        <v>9</v>
      </c>
    </row>
    <row r="5" spans="1:7" ht="19.5" customHeight="1">
      <c r="A5" s="104" t="s">
        <v>128</v>
      </c>
      <c r="B5" s="104"/>
      <c r="C5" s="104"/>
      <c r="D5" s="104"/>
      <c r="E5" s="104"/>
      <c r="F5" s="104"/>
      <c r="G5" s="104"/>
    </row>
    <row r="7" spans="1:7" ht="19.5" customHeight="1">
      <c r="A7" s="1" t="s">
        <v>78</v>
      </c>
    </row>
    <row r="9" spans="1:7" ht="19.5" customHeight="1">
      <c r="A9" s="3"/>
      <c r="B9" s="3"/>
      <c r="C9" s="3"/>
      <c r="D9" s="2"/>
      <c r="E9" s="3" t="s">
        <v>79</v>
      </c>
      <c r="F9" s="3"/>
      <c r="G9" s="3"/>
    </row>
    <row r="10" spans="1:7" ht="19.5" customHeight="1">
      <c r="A10" s="3"/>
      <c r="B10" s="3"/>
      <c r="C10" s="3"/>
      <c r="D10" s="2"/>
      <c r="E10" s="105" t="s">
        <v>80</v>
      </c>
      <c r="F10" s="105"/>
      <c r="G10" s="105"/>
    </row>
    <row r="11" spans="1:7" ht="19.5" customHeight="1">
      <c r="A11" s="3"/>
      <c r="B11" s="3"/>
      <c r="C11" s="3"/>
      <c r="D11" s="2"/>
      <c r="E11" s="3" t="s">
        <v>81</v>
      </c>
      <c r="F11" s="3"/>
      <c r="G11" s="4"/>
    </row>
    <row r="13" spans="1:7" ht="57.75" customHeight="1">
      <c r="A13" s="110" t="s">
        <v>130</v>
      </c>
      <c r="B13" s="110"/>
      <c r="C13" s="110"/>
      <c r="D13" s="110"/>
      <c r="E13" s="110"/>
      <c r="F13" s="110"/>
      <c r="G13" s="110"/>
    </row>
    <row r="15" spans="1:7" ht="19.5" customHeight="1">
      <c r="A15" s="1" t="s">
        <v>124</v>
      </c>
    </row>
    <row r="16" spans="1:7" ht="19.5" customHeight="1" thickBot="1">
      <c r="B16" s="106"/>
      <c r="C16" s="106"/>
      <c r="D16" s="107" t="s">
        <v>77</v>
      </c>
      <c r="E16" s="108"/>
      <c r="F16" s="109" t="s">
        <v>129</v>
      </c>
      <c r="G16" s="109"/>
    </row>
    <row r="17" spans="1:7" ht="19.5" customHeight="1" thickBot="1">
      <c r="B17" s="111" t="s">
        <v>76</v>
      </c>
      <c r="C17" s="112"/>
      <c r="D17" s="29">
        <f>'別添１　余剰電力売却内訳書'!E7</f>
        <v>0</v>
      </c>
      <c r="E17" s="5" t="s">
        <v>10</v>
      </c>
      <c r="F17" s="103">
        <v>141452000</v>
      </c>
      <c r="G17" s="6" t="s">
        <v>10</v>
      </c>
    </row>
    <row r="18" spans="1:7" ht="19.5" customHeight="1">
      <c r="B18" s="1" t="s">
        <v>144</v>
      </c>
    </row>
    <row r="20" spans="1:7" ht="19.5" customHeight="1">
      <c r="A20" s="1" t="s">
        <v>125</v>
      </c>
    </row>
    <row r="21" spans="1:7" ht="19.5" customHeight="1" thickBot="1">
      <c r="B21" s="106"/>
      <c r="C21" s="106"/>
      <c r="D21" s="113" t="s">
        <v>77</v>
      </c>
      <c r="E21" s="113"/>
      <c r="F21" s="109" t="s">
        <v>129</v>
      </c>
      <c r="G21" s="109"/>
    </row>
    <row r="22" spans="1:7" ht="19.5" customHeight="1" thickBot="1">
      <c r="B22" s="106" t="s">
        <v>11</v>
      </c>
      <c r="C22" s="111"/>
      <c r="D22" s="31">
        <f>'別添２　電力購入内訳書'!U55</f>
        <v>0</v>
      </c>
      <c r="E22" s="5" t="s">
        <v>10</v>
      </c>
      <c r="F22" s="30">
        <v>336032000</v>
      </c>
      <c r="G22" s="6" t="s">
        <v>10</v>
      </c>
    </row>
    <row r="23" spans="1:7" ht="19.5" customHeight="1">
      <c r="B23" s="110" t="s">
        <v>145</v>
      </c>
      <c r="C23" s="110"/>
      <c r="D23" s="110"/>
      <c r="E23" s="110"/>
      <c r="F23" s="110"/>
      <c r="G23" s="110"/>
    </row>
    <row r="25" spans="1:7" ht="19.5" customHeight="1">
      <c r="A25" s="1" t="s">
        <v>114</v>
      </c>
    </row>
    <row r="26" spans="1:7" ht="19.5" customHeight="1">
      <c r="B26" s="1" t="s">
        <v>126</v>
      </c>
    </row>
    <row r="27" spans="1:7" ht="19.5" customHeight="1">
      <c r="B27" s="1" t="s">
        <v>127</v>
      </c>
    </row>
  </sheetData>
  <mergeCells count="12">
    <mergeCell ref="B23:G23"/>
    <mergeCell ref="F21:G21"/>
    <mergeCell ref="B22:C22"/>
    <mergeCell ref="B17:C17"/>
    <mergeCell ref="B21:C21"/>
    <mergeCell ref="D21:E21"/>
    <mergeCell ref="A5:G5"/>
    <mergeCell ref="E10:G10"/>
    <mergeCell ref="B16:C16"/>
    <mergeCell ref="D16:E16"/>
    <mergeCell ref="F16:G16"/>
    <mergeCell ref="A13:G13"/>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N37"/>
  <sheetViews>
    <sheetView view="pageBreakPreview" zoomScale="70" zoomScaleNormal="55" zoomScaleSheetLayoutView="70" workbookViewId="0">
      <selection activeCell="H14" sqref="H14:H15"/>
    </sheetView>
  </sheetViews>
  <sheetFormatPr defaultRowHeight="19.5"/>
  <cols>
    <col min="1" max="1" width="2" style="10" customWidth="1"/>
    <col min="2" max="10" width="14.625" style="10" customWidth="1"/>
    <col min="11" max="11" width="3" style="10" customWidth="1"/>
    <col min="12" max="13" width="12.375" style="10" customWidth="1"/>
    <col min="14" max="16384" width="9" style="10"/>
  </cols>
  <sheetData>
    <row r="1" spans="1:14" ht="33" customHeight="1">
      <c r="A1" s="7" t="s">
        <v>137</v>
      </c>
      <c r="B1" s="8"/>
      <c r="C1" s="8"/>
      <c r="D1" s="8"/>
      <c r="E1" s="28"/>
      <c r="F1" s="28"/>
      <c r="G1" s="101"/>
      <c r="H1" s="101"/>
      <c r="I1" s="101"/>
      <c r="J1" s="101"/>
      <c r="K1" s="9"/>
    </row>
    <row r="2" spans="1:14" ht="33" customHeight="1">
      <c r="A2" s="7"/>
      <c r="B2" s="8"/>
      <c r="C2" s="8"/>
      <c r="D2" s="8"/>
      <c r="E2" s="8"/>
      <c r="F2" s="28" t="s">
        <v>115</v>
      </c>
      <c r="G2" s="114"/>
      <c r="H2" s="114"/>
      <c r="I2" s="114"/>
      <c r="J2" s="114"/>
      <c r="K2" s="9" t="s">
        <v>0</v>
      </c>
    </row>
    <row r="3" spans="1:14" ht="33" customHeight="1">
      <c r="B3" s="10" t="s">
        <v>1</v>
      </c>
      <c r="H3" s="11"/>
      <c r="I3" s="11"/>
    </row>
    <row r="4" spans="1:14" s="80" customFormat="1" ht="33" customHeight="1">
      <c r="B4" s="118" t="s">
        <v>2</v>
      </c>
      <c r="C4" s="119"/>
      <c r="D4" s="120"/>
      <c r="E4" s="123" t="s">
        <v>84</v>
      </c>
      <c r="F4" s="124"/>
      <c r="G4" s="124"/>
      <c r="H4" s="129" t="s">
        <v>85</v>
      </c>
      <c r="I4" s="129"/>
      <c r="J4" s="129"/>
    </row>
    <row r="5" spans="1:14" s="80" customFormat="1" ht="33" customHeight="1">
      <c r="B5" s="81" t="s">
        <v>105</v>
      </c>
      <c r="C5" s="81" t="s">
        <v>106</v>
      </c>
      <c r="D5" s="81" t="s">
        <v>107</v>
      </c>
      <c r="E5" s="125"/>
      <c r="F5" s="126"/>
      <c r="G5" s="126"/>
      <c r="H5" s="129"/>
      <c r="I5" s="129"/>
      <c r="J5" s="129"/>
    </row>
    <row r="6" spans="1:14" s="80" customFormat="1" ht="33" customHeight="1" thickBot="1">
      <c r="B6" s="94" t="s">
        <v>35</v>
      </c>
      <c r="C6" s="94" t="s">
        <v>36</v>
      </c>
      <c r="D6" s="94" t="s">
        <v>37</v>
      </c>
      <c r="E6" s="127"/>
      <c r="F6" s="128"/>
      <c r="G6" s="128"/>
      <c r="H6" s="129"/>
      <c r="I6" s="129"/>
      <c r="J6" s="129"/>
    </row>
    <row r="7" spans="1:14" ht="33" customHeight="1" thickBot="1">
      <c r="B7" s="95"/>
      <c r="C7" s="95"/>
      <c r="D7" s="99"/>
      <c r="E7" s="115">
        <f>IF(J36="","",J36)</f>
        <v>0</v>
      </c>
      <c r="F7" s="116"/>
      <c r="G7" s="117"/>
      <c r="H7" s="121">
        <v>141452000</v>
      </c>
      <c r="I7" s="122"/>
      <c r="J7" s="122"/>
    </row>
    <row r="8" spans="1:14" ht="33" customHeight="1">
      <c r="B8" s="10" t="s">
        <v>12</v>
      </c>
      <c r="C8" s="13"/>
      <c r="D8" s="13"/>
      <c r="E8" s="14"/>
      <c r="F8" s="13"/>
      <c r="G8" s="13"/>
      <c r="H8" s="15"/>
      <c r="I8" s="15"/>
      <c r="J8" s="16"/>
      <c r="N8" s="80"/>
    </row>
    <row r="9" spans="1:14" ht="33" customHeight="1">
      <c r="B9" s="10" t="s">
        <v>135</v>
      </c>
    </row>
    <row r="10" spans="1:14" ht="33" customHeight="1">
      <c r="B10" s="10" t="s">
        <v>4</v>
      </c>
    </row>
    <row r="11" spans="1:14" ht="33" customHeight="1">
      <c r="B11" s="10" t="s">
        <v>132</v>
      </c>
    </row>
    <row r="12" spans="1:14" ht="33" customHeight="1">
      <c r="B12" s="17" t="s">
        <v>133</v>
      </c>
    </row>
    <row r="13" spans="1:14" ht="33" customHeight="1">
      <c r="B13" s="17"/>
    </row>
    <row r="14" spans="1:14" ht="33" customHeight="1">
      <c r="B14" s="10" t="s">
        <v>134</v>
      </c>
    </row>
    <row r="15" spans="1:14" ht="33" customHeight="1">
      <c r="B15" s="26" t="s">
        <v>86</v>
      </c>
      <c r="C15" s="82" t="s">
        <v>5</v>
      </c>
      <c r="D15" s="83"/>
      <c r="E15" s="83"/>
      <c r="F15" s="84"/>
      <c r="G15" s="82" t="s">
        <v>112</v>
      </c>
      <c r="H15" s="83"/>
      <c r="I15" s="84"/>
      <c r="J15" s="85" t="s">
        <v>111</v>
      </c>
    </row>
    <row r="16" spans="1:14" ht="33" customHeight="1">
      <c r="B16" s="25"/>
      <c r="C16" s="81" t="s">
        <v>6</v>
      </c>
      <c r="D16" s="81" t="s">
        <v>7</v>
      </c>
      <c r="E16" s="81" t="s">
        <v>8</v>
      </c>
      <c r="F16" s="86" t="s">
        <v>83</v>
      </c>
      <c r="G16" s="87" t="s">
        <v>6</v>
      </c>
      <c r="H16" s="87" t="s">
        <v>7</v>
      </c>
      <c r="I16" s="81" t="s">
        <v>8</v>
      </c>
      <c r="J16" s="88"/>
    </row>
    <row r="17" spans="2:10" ht="33" customHeight="1">
      <c r="B17" s="24"/>
      <c r="C17" s="89" t="s">
        <v>38</v>
      </c>
      <c r="D17" s="89" t="s">
        <v>40</v>
      </c>
      <c r="E17" s="89" t="s">
        <v>41</v>
      </c>
      <c r="F17" s="90" t="s">
        <v>42</v>
      </c>
      <c r="G17" s="91" t="s">
        <v>108</v>
      </c>
      <c r="H17" s="91" t="s">
        <v>131</v>
      </c>
      <c r="I17" s="89" t="s">
        <v>109</v>
      </c>
      <c r="J17" s="92" t="s">
        <v>110</v>
      </c>
    </row>
    <row r="18" spans="2:10" ht="33" customHeight="1">
      <c r="B18" s="12" t="s">
        <v>87</v>
      </c>
      <c r="C18" s="20">
        <v>0</v>
      </c>
      <c r="D18" s="21">
        <v>261476</v>
      </c>
      <c r="E18" s="21">
        <v>213575</v>
      </c>
      <c r="F18" s="21">
        <f>SUM(C18:E18)</f>
        <v>475051</v>
      </c>
      <c r="G18" s="77">
        <f>$B$7*C18</f>
        <v>0</v>
      </c>
      <c r="H18" s="77">
        <f>$C$7*D18</f>
        <v>0</v>
      </c>
      <c r="I18" s="77">
        <f>$D$7*E18</f>
        <v>0</v>
      </c>
      <c r="J18" s="78">
        <f>SUM(G18:I18)</f>
        <v>0</v>
      </c>
    </row>
    <row r="19" spans="2:10" ht="33" customHeight="1">
      <c r="B19" s="12" t="s">
        <v>88</v>
      </c>
      <c r="C19" s="20">
        <v>0</v>
      </c>
      <c r="D19" s="21">
        <v>772054</v>
      </c>
      <c r="E19" s="21">
        <v>605188</v>
      </c>
      <c r="F19" s="21">
        <f>SUM(C19:E19)</f>
        <v>1377242</v>
      </c>
      <c r="G19" s="77">
        <f t="shared" ref="G19:G35" si="0">$B$7*C19</f>
        <v>0</v>
      </c>
      <c r="H19" s="77">
        <f t="shared" ref="H19:H35" si="1">$C$7*D19</f>
        <v>0</v>
      </c>
      <c r="I19" s="77">
        <f t="shared" ref="I19:I35" si="2">$D$7*E19</f>
        <v>0</v>
      </c>
      <c r="J19" s="78">
        <f t="shared" ref="J19:J35" si="3">SUM(G19:I19)</f>
        <v>0</v>
      </c>
    </row>
    <row r="20" spans="2:10" ht="33" customHeight="1">
      <c r="B20" s="12" t="s">
        <v>89</v>
      </c>
      <c r="C20" s="20">
        <v>0</v>
      </c>
      <c r="D20" s="21">
        <v>314945</v>
      </c>
      <c r="E20" s="21">
        <v>283241</v>
      </c>
      <c r="F20" s="21">
        <f>SUM(C20:E20)</f>
        <v>598186</v>
      </c>
      <c r="G20" s="77">
        <f t="shared" si="0"/>
        <v>0</v>
      </c>
      <c r="H20" s="77">
        <f t="shared" si="1"/>
        <v>0</v>
      </c>
      <c r="I20" s="77">
        <f t="shared" si="2"/>
        <v>0</v>
      </c>
      <c r="J20" s="78">
        <f t="shared" si="3"/>
        <v>0</v>
      </c>
    </row>
    <row r="21" spans="2:10" ht="33" customHeight="1">
      <c r="B21" s="12" t="s">
        <v>90</v>
      </c>
      <c r="C21" s="20">
        <v>0</v>
      </c>
      <c r="D21" s="21">
        <v>433558</v>
      </c>
      <c r="E21" s="21">
        <v>342669</v>
      </c>
      <c r="F21" s="21">
        <f>SUM(C21:E21)</f>
        <v>776227</v>
      </c>
      <c r="G21" s="77">
        <f t="shared" si="0"/>
        <v>0</v>
      </c>
      <c r="H21" s="77">
        <f t="shared" si="1"/>
        <v>0</v>
      </c>
      <c r="I21" s="77">
        <f t="shared" si="2"/>
        <v>0</v>
      </c>
      <c r="J21" s="78">
        <f t="shared" si="3"/>
        <v>0</v>
      </c>
    </row>
    <row r="22" spans="2:10" ht="33" customHeight="1">
      <c r="B22" s="12" t="s">
        <v>91</v>
      </c>
      <c r="C22" s="20">
        <v>0</v>
      </c>
      <c r="D22" s="21">
        <v>285789</v>
      </c>
      <c r="E22" s="21">
        <v>226959</v>
      </c>
      <c r="F22" s="21">
        <f>SUM(C22:E22)</f>
        <v>512748</v>
      </c>
      <c r="G22" s="77">
        <f t="shared" si="0"/>
        <v>0</v>
      </c>
      <c r="H22" s="77">
        <f t="shared" si="1"/>
        <v>0</v>
      </c>
      <c r="I22" s="77">
        <f t="shared" si="2"/>
        <v>0</v>
      </c>
      <c r="J22" s="78">
        <f t="shared" si="3"/>
        <v>0</v>
      </c>
    </row>
    <row r="23" spans="2:10" ht="33" customHeight="1">
      <c r="B23" s="12" t="s">
        <v>92</v>
      </c>
      <c r="C23" s="20">
        <v>0</v>
      </c>
      <c r="D23" s="21">
        <v>456159</v>
      </c>
      <c r="E23" s="21">
        <v>370361</v>
      </c>
      <c r="F23" s="21">
        <f t="shared" ref="F23:F35" si="4">SUM(C23:E23)</f>
        <v>826520</v>
      </c>
      <c r="G23" s="77">
        <f t="shared" si="0"/>
        <v>0</v>
      </c>
      <c r="H23" s="77">
        <f t="shared" si="1"/>
        <v>0</v>
      </c>
      <c r="I23" s="77">
        <f t="shared" si="2"/>
        <v>0</v>
      </c>
      <c r="J23" s="78">
        <f t="shared" si="3"/>
        <v>0</v>
      </c>
    </row>
    <row r="24" spans="2:10" ht="33" customHeight="1">
      <c r="B24" s="12" t="s">
        <v>93</v>
      </c>
      <c r="C24" s="20">
        <v>0</v>
      </c>
      <c r="D24" s="21">
        <v>377880</v>
      </c>
      <c r="E24" s="21">
        <v>309286</v>
      </c>
      <c r="F24" s="21">
        <f t="shared" si="4"/>
        <v>687166</v>
      </c>
      <c r="G24" s="77">
        <f t="shared" si="0"/>
        <v>0</v>
      </c>
      <c r="H24" s="77">
        <f t="shared" si="1"/>
        <v>0</v>
      </c>
      <c r="I24" s="77">
        <f t="shared" si="2"/>
        <v>0</v>
      </c>
      <c r="J24" s="78">
        <f t="shared" si="3"/>
        <v>0</v>
      </c>
    </row>
    <row r="25" spans="2:10" ht="33" customHeight="1">
      <c r="B25" s="12" t="s">
        <v>94</v>
      </c>
      <c r="C25" s="20">
        <v>0</v>
      </c>
      <c r="D25" s="21">
        <v>455265</v>
      </c>
      <c r="E25" s="21">
        <v>371628</v>
      </c>
      <c r="F25" s="21">
        <f t="shared" si="4"/>
        <v>826893</v>
      </c>
      <c r="G25" s="77">
        <f t="shared" si="0"/>
        <v>0</v>
      </c>
      <c r="H25" s="77">
        <f t="shared" si="1"/>
        <v>0</v>
      </c>
      <c r="I25" s="77">
        <f t="shared" si="2"/>
        <v>0</v>
      </c>
      <c r="J25" s="78">
        <f t="shared" si="3"/>
        <v>0</v>
      </c>
    </row>
    <row r="26" spans="2:10" ht="33" customHeight="1">
      <c r="B26" s="12" t="s">
        <v>95</v>
      </c>
      <c r="C26" s="20">
        <v>0</v>
      </c>
      <c r="D26" s="21">
        <v>481549</v>
      </c>
      <c r="E26" s="21">
        <v>400301</v>
      </c>
      <c r="F26" s="21">
        <f t="shared" si="4"/>
        <v>881850</v>
      </c>
      <c r="G26" s="77">
        <f t="shared" si="0"/>
        <v>0</v>
      </c>
      <c r="H26" s="77">
        <f t="shared" si="1"/>
        <v>0</v>
      </c>
      <c r="I26" s="77">
        <f t="shared" si="2"/>
        <v>0</v>
      </c>
      <c r="J26" s="78">
        <f t="shared" si="3"/>
        <v>0</v>
      </c>
    </row>
    <row r="27" spans="2:10" ht="33" customHeight="1">
      <c r="B27" s="12" t="s">
        <v>96</v>
      </c>
      <c r="C27" s="22">
        <v>299406</v>
      </c>
      <c r="D27" s="23">
        <v>0</v>
      </c>
      <c r="E27" s="21">
        <v>248098</v>
      </c>
      <c r="F27" s="21">
        <f t="shared" si="4"/>
        <v>547504</v>
      </c>
      <c r="G27" s="77">
        <f t="shared" si="0"/>
        <v>0</v>
      </c>
      <c r="H27" s="77">
        <f t="shared" si="1"/>
        <v>0</v>
      </c>
      <c r="I27" s="77">
        <f t="shared" si="2"/>
        <v>0</v>
      </c>
      <c r="J27" s="78">
        <f t="shared" si="3"/>
        <v>0</v>
      </c>
    </row>
    <row r="28" spans="2:10" ht="33" customHeight="1">
      <c r="B28" s="12" t="s">
        <v>97</v>
      </c>
      <c r="C28" s="22">
        <v>327711</v>
      </c>
      <c r="D28" s="23">
        <v>0</v>
      </c>
      <c r="E28" s="21">
        <v>280201</v>
      </c>
      <c r="F28" s="21">
        <f t="shared" si="4"/>
        <v>607912</v>
      </c>
      <c r="G28" s="77">
        <f t="shared" si="0"/>
        <v>0</v>
      </c>
      <c r="H28" s="77">
        <f t="shared" si="1"/>
        <v>0</v>
      </c>
      <c r="I28" s="77">
        <f t="shared" si="2"/>
        <v>0</v>
      </c>
      <c r="J28" s="78">
        <f t="shared" si="3"/>
        <v>0</v>
      </c>
    </row>
    <row r="29" spans="2:10" ht="33" customHeight="1">
      <c r="B29" s="12" t="s">
        <v>98</v>
      </c>
      <c r="C29" s="22">
        <v>441335</v>
      </c>
      <c r="D29" s="23">
        <v>0</v>
      </c>
      <c r="E29" s="21">
        <v>365312</v>
      </c>
      <c r="F29" s="21">
        <f t="shared" si="4"/>
        <v>806647</v>
      </c>
      <c r="G29" s="77">
        <f t="shared" si="0"/>
        <v>0</v>
      </c>
      <c r="H29" s="77">
        <f t="shared" si="1"/>
        <v>0</v>
      </c>
      <c r="I29" s="77">
        <f t="shared" si="2"/>
        <v>0</v>
      </c>
      <c r="J29" s="78">
        <f t="shared" si="3"/>
        <v>0</v>
      </c>
    </row>
    <row r="30" spans="2:10" ht="33" customHeight="1">
      <c r="B30" s="12" t="s">
        <v>99</v>
      </c>
      <c r="C30" s="20">
        <v>0</v>
      </c>
      <c r="D30" s="21">
        <v>114396</v>
      </c>
      <c r="E30" s="21">
        <v>93439</v>
      </c>
      <c r="F30" s="21">
        <f t="shared" si="4"/>
        <v>207835</v>
      </c>
      <c r="G30" s="77">
        <f t="shared" si="0"/>
        <v>0</v>
      </c>
      <c r="H30" s="77">
        <f t="shared" si="1"/>
        <v>0</v>
      </c>
      <c r="I30" s="77">
        <f t="shared" si="2"/>
        <v>0</v>
      </c>
      <c r="J30" s="78">
        <f t="shared" si="3"/>
        <v>0</v>
      </c>
    </row>
    <row r="31" spans="2:10" ht="33" customHeight="1">
      <c r="B31" s="12" t="s">
        <v>100</v>
      </c>
      <c r="C31" s="20">
        <v>0</v>
      </c>
      <c r="D31" s="21">
        <v>687482</v>
      </c>
      <c r="E31" s="21">
        <v>545650</v>
      </c>
      <c r="F31" s="21">
        <f t="shared" si="4"/>
        <v>1233132</v>
      </c>
      <c r="G31" s="77">
        <f t="shared" si="0"/>
        <v>0</v>
      </c>
      <c r="H31" s="77">
        <f t="shared" si="1"/>
        <v>0</v>
      </c>
      <c r="I31" s="77">
        <f t="shared" si="2"/>
        <v>0</v>
      </c>
      <c r="J31" s="78">
        <f t="shared" si="3"/>
        <v>0</v>
      </c>
    </row>
    <row r="32" spans="2:10" ht="33" customHeight="1">
      <c r="B32" s="12" t="s">
        <v>101</v>
      </c>
      <c r="C32" s="20">
        <v>0</v>
      </c>
      <c r="D32" s="21">
        <v>314945</v>
      </c>
      <c r="E32" s="21">
        <v>283241</v>
      </c>
      <c r="F32" s="21">
        <f t="shared" si="4"/>
        <v>598186</v>
      </c>
      <c r="G32" s="77">
        <f t="shared" si="0"/>
        <v>0</v>
      </c>
      <c r="H32" s="77">
        <f t="shared" si="1"/>
        <v>0</v>
      </c>
      <c r="I32" s="77">
        <f t="shared" si="2"/>
        <v>0</v>
      </c>
      <c r="J32" s="78">
        <f t="shared" si="3"/>
        <v>0</v>
      </c>
    </row>
    <row r="33" spans="2:11" ht="33" customHeight="1">
      <c r="B33" s="12" t="s">
        <v>102</v>
      </c>
      <c r="C33" s="20">
        <v>0</v>
      </c>
      <c r="D33" s="21">
        <v>433558</v>
      </c>
      <c r="E33" s="21">
        <v>342669</v>
      </c>
      <c r="F33" s="21">
        <f t="shared" si="4"/>
        <v>776227</v>
      </c>
      <c r="G33" s="77">
        <f t="shared" si="0"/>
        <v>0</v>
      </c>
      <c r="H33" s="77">
        <f t="shared" si="1"/>
        <v>0</v>
      </c>
      <c r="I33" s="77">
        <f t="shared" si="2"/>
        <v>0</v>
      </c>
      <c r="J33" s="78">
        <f t="shared" si="3"/>
        <v>0</v>
      </c>
    </row>
    <row r="34" spans="2:11" ht="33" customHeight="1">
      <c r="B34" s="12" t="s">
        <v>103</v>
      </c>
      <c r="C34" s="20">
        <v>0</v>
      </c>
      <c r="D34" s="21">
        <v>275934</v>
      </c>
      <c r="E34" s="21">
        <v>219133</v>
      </c>
      <c r="F34" s="21">
        <f t="shared" si="4"/>
        <v>495067</v>
      </c>
      <c r="G34" s="77">
        <f t="shared" si="0"/>
        <v>0</v>
      </c>
      <c r="H34" s="77">
        <f t="shared" si="1"/>
        <v>0</v>
      </c>
      <c r="I34" s="77">
        <f t="shared" si="2"/>
        <v>0</v>
      </c>
      <c r="J34" s="78">
        <f t="shared" si="3"/>
        <v>0</v>
      </c>
    </row>
    <row r="35" spans="2:11" ht="33" customHeight="1" thickBot="1">
      <c r="B35" s="12" t="s">
        <v>104</v>
      </c>
      <c r="C35" s="20">
        <v>0</v>
      </c>
      <c r="D35" s="21">
        <v>390090</v>
      </c>
      <c r="E35" s="21">
        <v>318556</v>
      </c>
      <c r="F35" s="21">
        <f t="shared" si="4"/>
        <v>708646</v>
      </c>
      <c r="G35" s="77">
        <f t="shared" si="0"/>
        <v>0</v>
      </c>
      <c r="H35" s="77">
        <f t="shared" si="1"/>
        <v>0</v>
      </c>
      <c r="I35" s="77">
        <f t="shared" si="2"/>
        <v>0</v>
      </c>
      <c r="J35" s="97">
        <f t="shared" si="3"/>
        <v>0</v>
      </c>
    </row>
    <row r="36" spans="2:11" ht="33" customHeight="1" thickBot="1">
      <c r="B36" s="12" t="s">
        <v>3</v>
      </c>
      <c r="C36" s="21">
        <f t="shared" ref="C36:J36" si="5">SUM(C18:C35)</f>
        <v>1068452</v>
      </c>
      <c r="D36" s="21">
        <f t="shared" si="5"/>
        <v>6055080</v>
      </c>
      <c r="E36" s="21">
        <f t="shared" si="5"/>
        <v>5819507</v>
      </c>
      <c r="F36" s="21">
        <f t="shared" si="5"/>
        <v>12943039</v>
      </c>
      <c r="G36" s="79">
        <f t="shared" si="5"/>
        <v>0</v>
      </c>
      <c r="H36" s="78">
        <f t="shared" si="5"/>
        <v>0</v>
      </c>
      <c r="I36" s="96">
        <f t="shared" si="5"/>
        <v>0</v>
      </c>
      <c r="J36" s="98">
        <f t="shared" si="5"/>
        <v>0</v>
      </c>
    </row>
    <row r="37" spans="2:11" ht="27.75" customHeight="1">
      <c r="C37" s="27"/>
      <c r="D37" s="27"/>
      <c r="E37" s="27"/>
      <c r="F37" s="27"/>
      <c r="G37" s="27"/>
      <c r="H37" s="18"/>
      <c r="I37" s="18"/>
      <c r="J37" s="18"/>
      <c r="K37" s="19"/>
    </row>
  </sheetData>
  <mergeCells count="6">
    <mergeCell ref="G2:J2"/>
    <mergeCell ref="E7:G7"/>
    <mergeCell ref="B4:D4"/>
    <mergeCell ref="H7:J7"/>
    <mergeCell ref="E4:G6"/>
    <mergeCell ref="H4:J6"/>
  </mergeCells>
  <phoneticPr fontId="3"/>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V63"/>
  <sheetViews>
    <sheetView view="pageBreakPreview" zoomScale="70" zoomScaleNormal="55" zoomScaleSheetLayoutView="70" workbookViewId="0">
      <pane xSplit="2" ySplit="6" topLeftCell="C7" activePane="bottomRight" state="frozen"/>
      <selection activeCell="M38" sqref="M38"/>
      <selection pane="topRight" activeCell="M38" sqref="M38"/>
      <selection pane="bottomLeft" activeCell="M38" sqref="M38"/>
      <selection pane="bottomRight" activeCell="J7" sqref="J7:J8"/>
    </sheetView>
  </sheetViews>
  <sheetFormatPr defaultRowHeight="18.75"/>
  <cols>
    <col min="1" max="1" width="6.75" style="46" customWidth="1"/>
    <col min="2" max="2" width="24.75" style="46" customWidth="1"/>
    <col min="3" max="3" width="13.375" style="46" customWidth="1"/>
    <col min="4" max="4" width="18" style="46" customWidth="1"/>
    <col min="5" max="6" width="9" style="46"/>
    <col min="7" max="7" width="23.375" style="46" customWidth="1"/>
    <col min="8" max="8" width="10.375" style="47" customWidth="1"/>
    <col min="9" max="9" width="10" style="46" customWidth="1"/>
    <col min="10" max="10" width="18" style="46" customWidth="1"/>
    <col min="11" max="11" width="9" style="46" customWidth="1"/>
    <col min="12" max="12" width="23.375" style="46" customWidth="1"/>
    <col min="13" max="13" width="11" style="46" customWidth="1"/>
    <col min="14" max="14" width="17.625" style="46" customWidth="1"/>
    <col min="15" max="15" width="15.625" style="46" customWidth="1"/>
    <col min="16" max="16" width="23.375" style="46" customWidth="1"/>
    <col min="17" max="17" width="15.625" style="46" customWidth="1"/>
    <col min="18" max="18" width="23.375" style="46" customWidth="1"/>
    <col min="19" max="19" width="15.625" style="46" customWidth="1"/>
    <col min="20" max="20" width="23.375" style="46" customWidth="1"/>
    <col min="21" max="21" width="24" style="46" customWidth="1"/>
    <col min="22" max="16384" width="9" style="46"/>
  </cols>
  <sheetData>
    <row r="1" spans="1:22" s="33" customFormat="1" ht="30" customHeight="1">
      <c r="A1" s="32" t="s">
        <v>138</v>
      </c>
      <c r="B1" s="32"/>
      <c r="C1" s="32"/>
      <c r="D1" s="32"/>
      <c r="E1" s="32"/>
      <c r="F1" s="32"/>
      <c r="G1" s="32"/>
      <c r="H1" s="32"/>
      <c r="I1" s="32"/>
      <c r="J1" s="32"/>
      <c r="K1" s="32"/>
      <c r="L1" s="32"/>
      <c r="M1" s="32"/>
      <c r="N1" s="32"/>
      <c r="O1" s="8"/>
      <c r="P1" s="100"/>
      <c r="Q1" s="101"/>
      <c r="R1" s="101" t="s">
        <v>147</v>
      </c>
      <c r="S1" s="114"/>
      <c r="T1" s="114"/>
      <c r="U1" s="114"/>
      <c r="V1" s="9" t="s">
        <v>0</v>
      </c>
    </row>
    <row r="3" spans="1:22" s="34" customFormat="1" ht="36.75" customHeight="1">
      <c r="A3" s="147" t="s">
        <v>13</v>
      </c>
      <c r="B3" s="148" t="s">
        <v>14</v>
      </c>
      <c r="C3" s="149" t="s">
        <v>15</v>
      </c>
      <c r="D3" s="130"/>
      <c r="E3" s="130"/>
      <c r="F3" s="130"/>
      <c r="G3" s="131"/>
      <c r="H3" s="149" t="s">
        <v>16</v>
      </c>
      <c r="I3" s="130"/>
      <c r="J3" s="130"/>
      <c r="K3" s="130"/>
      <c r="L3" s="131"/>
      <c r="M3" s="149" t="s">
        <v>120</v>
      </c>
      <c r="N3" s="130"/>
      <c r="O3" s="130"/>
      <c r="P3" s="131"/>
      <c r="Q3" s="130" t="s">
        <v>113</v>
      </c>
      <c r="R3" s="131"/>
      <c r="S3" s="130" t="s">
        <v>17</v>
      </c>
      <c r="T3" s="131"/>
      <c r="U3" s="132" t="s">
        <v>119</v>
      </c>
    </row>
    <row r="4" spans="1:22" s="34" customFormat="1" ht="78.75" customHeight="1">
      <c r="A4" s="147"/>
      <c r="B4" s="148"/>
      <c r="C4" s="135" t="s">
        <v>18</v>
      </c>
      <c r="D4" s="35" t="s">
        <v>19</v>
      </c>
      <c r="E4" s="137" t="s">
        <v>20</v>
      </c>
      <c r="F4" s="137" t="s">
        <v>21</v>
      </c>
      <c r="G4" s="36" t="s">
        <v>22</v>
      </c>
      <c r="H4" s="139" t="s">
        <v>23</v>
      </c>
      <c r="I4" s="140"/>
      <c r="J4" s="35" t="s">
        <v>24</v>
      </c>
      <c r="K4" s="137" t="s">
        <v>25</v>
      </c>
      <c r="L4" s="37" t="s">
        <v>26</v>
      </c>
      <c r="M4" s="143" t="s">
        <v>136</v>
      </c>
      <c r="N4" s="144"/>
      <c r="O4" s="35" t="s">
        <v>121</v>
      </c>
      <c r="P4" s="36" t="s">
        <v>122</v>
      </c>
      <c r="Q4" s="35" t="s">
        <v>27</v>
      </c>
      <c r="R4" s="36" t="s">
        <v>28</v>
      </c>
      <c r="S4" s="35" t="s">
        <v>29</v>
      </c>
      <c r="T4" s="36" t="s">
        <v>30</v>
      </c>
      <c r="U4" s="133"/>
    </row>
    <row r="5" spans="1:22" s="34" customFormat="1" ht="41.25" customHeight="1">
      <c r="A5" s="147"/>
      <c r="B5" s="148"/>
      <c r="C5" s="136"/>
      <c r="D5" s="38" t="s">
        <v>31</v>
      </c>
      <c r="E5" s="138"/>
      <c r="F5" s="138"/>
      <c r="G5" s="39" t="s">
        <v>32</v>
      </c>
      <c r="H5" s="141"/>
      <c r="I5" s="142"/>
      <c r="J5" s="38" t="s">
        <v>31</v>
      </c>
      <c r="K5" s="138"/>
      <c r="L5" s="102" t="s">
        <v>33</v>
      </c>
      <c r="M5" s="145"/>
      <c r="N5" s="146"/>
      <c r="O5" s="38" t="s">
        <v>31</v>
      </c>
      <c r="P5" s="39" t="s">
        <v>34</v>
      </c>
      <c r="Q5" s="38" t="s">
        <v>31</v>
      </c>
      <c r="R5" s="39" t="s">
        <v>34</v>
      </c>
      <c r="S5" s="38" t="s">
        <v>31</v>
      </c>
      <c r="T5" s="39" t="s">
        <v>34</v>
      </c>
      <c r="U5" s="134"/>
    </row>
    <row r="6" spans="1:22" s="34" customFormat="1" ht="51" customHeight="1">
      <c r="A6" s="147"/>
      <c r="B6" s="148"/>
      <c r="C6" s="40" t="s">
        <v>35</v>
      </c>
      <c r="D6" s="41" t="s">
        <v>36</v>
      </c>
      <c r="E6" s="41" t="s">
        <v>37</v>
      </c>
      <c r="F6" s="41" t="s">
        <v>38</v>
      </c>
      <c r="G6" s="42" t="s">
        <v>39</v>
      </c>
      <c r="H6" s="150" t="s">
        <v>40</v>
      </c>
      <c r="I6" s="151"/>
      <c r="J6" s="43" t="s">
        <v>41</v>
      </c>
      <c r="K6" s="41" t="s">
        <v>42</v>
      </c>
      <c r="L6" s="44" t="s">
        <v>118</v>
      </c>
      <c r="M6" s="152" t="s">
        <v>43</v>
      </c>
      <c r="N6" s="153"/>
      <c r="O6" s="41" t="s">
        <v>44</v>
      </c>
      <c r="P6" s="45" t="s">
        <v>117</v>
      </c>
      <c r="Q6" s="41" t="s">
        <v>45</v>
      </c>
      <c r="R6" s="45" t="s">
        <v>116</v>
      </c>
      <c r="S6" s="41" t="s">
        <v>148</v>
      </c>
      <c r="T6" s="45" t="s">
        <v>149</v>
      </c>
      <c r="U6" s="76" t="s">
        <v>146</v>
      </c>
    </row>
    <row r="7" spans="1:22" s="55" customFormat="1" ht="20.100000000000001" customHeight="1">
      <c r="A7" s="154">
        <v>1</v>
      </c>
      <c r="B7" s="156" t="s">
        <v>46</v>
      </c>
      <c r="C7" s="158">
        <v>550</v>
      </c>
      <c r="D7" s="160"/>
      <c r="E7" s="162">
        <v>100</v>
      </c>
      <c r="F7" s="164">
        <v>18</v>
      </c>
      <c r="G7" s="166">
        <f>(ROUNDDOWN(C7*D7*(185-E7)/100,2))*F7</f>
        <v>0</v>
      </c>
      <c r="H7" s="168" t="s">
        <v>47</v>
      </c>
      <c r="I7" s="170">
        <v>550</v>
      </c>
      <c r="J7" s="160"/>
      <c r="K7" s="164">
        <v>18</v>
      </c>
      <c r="L7" s="166">
        <f>I7*J7*K7</f>
        <v>0</v>
      </c>
      <c r="M7" s="48" t="s">
        <v>48</v>
      </c>
      <c r="N7" s="49">
        <v>392000</v>
      </c>
      <c r="O7" s="50"/>
      <c r="P7" s="51">
        <f>N7*O7</f>
        <v>0</v>
      </c>
      <c r="Q7" s="52"/>
      <c r="R7" s="53">
        <f>$N7*Q7</f>
        <v>0</v>
      </c>
      <c r="S7" s="54"/>
      <c r="T7" s="53">
        <f>$N7*S7</f>
        <v>0</v>
      </c>
      <c r="U7" s="172">
        <f>SUM(G7,L7,P7,P8,R7,R8,T7,T8)</f>
        <v>0</v>
      </c>
    </row>
    <row r="8" spans="1:22" s="55" customFormat="1" ht="20.100000000000001" customHeight="1">
      <c r="A8" s="155"/>
      <c r="B8" s="157"/>
      <c r="C8" s="159"/>
      <c r="D8" s="161"/>
      <c r="E8" s="163"/>
      <c r="F8" s="165"/>
      <c r="G8" s="167"/>
      <c r="H8" s="169"/>
      <c r="I8" s="171"/>
      <c r="J8" s="161"/>
      <c r="K8" s="165"/>
      <c r="L8" s="167"/>
      <c r="M8" s="56" t="s">
        <v>49</v>
      </c>
      <c r="N8" s="57">
        <v>1499000</v>
      </c>
      <c r="O8" s="58"/>
      <c r="P8" s="59">
        <f>N8*O8</f>
        <v>0</v>
      </c>
      <c r="Q8" s="60"/>
      <c r="R8" s="59">
        <f>$N8*Q8</f>
        <v>0</v>
      </c>
      <c r="S8" s="61"/>
      <c r="T8" s="59">
        <f>$N8*S8</f>
        <v>0</v>
      </c>
      <c r="U8" s="173"/>
    </row>
    <row r="9" spans="1:22" s="55" customFormat="1" ht="20.100000000000001" customHeight="1">
      <c r="A9" s="154">
        <v>2</v>
      </c>
      <c r="B9" s="156" t="s">
        <v>50</v>
      </c>
      <c r="C9" s="158">
        <v>260</v>
      </c>
      <c r="D9" s="160"/>
      <c r="E9" s="162">
        <v>100</v>
      </c>
      <c r="F9" s="164">
        <v>18</v>
      </c>
      <c r="G9" s="166">
        <f t="shared" ref="G9" si="0">(ROUNDDOWN(C9*D9*(185-E9)/100,2))*F9</f>
        <v>0</v>
      </c>
      <c r="H9" s="168" t="s">
        <v>51</v>
      </c>
      <c r="I9" s="174" t="s">
        <v>51</v>
      </c>
      <c r="J9" s="62" t="s">
        <v>51</v>
      </c>
      <c r="K9" s="176" t="s">
        <v>51</v>
      </c>
      <c r="L9" s="178" t="s">
        <v>51</v>
      </c>
      <c r="M9" s="48" t="s">
        <v>48</v>
      </c>
      <c r="N9" s="49">
        <v>110000</v>
      </c>
      <c r="O9" s="50"/>
      <c r="P9" s="51">
        <f t="shared" ref="P9:P54" si="1">N9*O9</f>
        <v>0</v>
      </c>
      <c r="Q9" s="52"/>
      <c r="R9" s="53">
        <f t="shared" ref="R9:R53" si="2">$N9*Q9</f>
        <v>0</v>
      </c>
      <c r="S9" s="54"/>
      <c r="T9" s="53">
        <f t="shared" ref="T9:T53" si="3">$N9*S9</f>
        <v>0</v>
      </c>
      <c r="U9" s="172">
        <f t="shared" ref="U9" si="4">SUM(G9,L9,P9,P10,R9,R10,T9,T10)</f>
        <v>0</v>
      </c>
    </row>
    <row r="10" spans="1:22" s="55" customFormat="1" ht="20.100000000000001" customHeight="1">
      <c r="A10" s="155"/>
      <c r="B10" s="157"/>
      <c r="C10" s="159"/>
      <c r="D10" s="161"/>
      <c r="E10" s="163"/>
      <c r="F10" s="165"/>
      <c r="G10" s="167"/>
      <c r="H10" s="169"/>
      <c r="I10" s="175"/>
      <c r="J10" s="63"/>
      <c r="K10" s="177"/>
      <c r="L10" s="179"/>
      <c r="M10" s="56" t="s">
        <v>49</v>
      </c>
      <c r="N10" s="57">
        <v>469348</v>
      </c>
      <c r="O10" s="58"/>
      <c r="P10" s="59">
        <f t="shared" si="1"/>
        <v>0</v>
      </c>
      <c r="Q10" s="60"/>
      <c r="R10" s="59">
        <f t="shared" si="2"/>
        <v>0</v>
      </c>
      <c r="S10" s="61"/>
      <c r="T10" s="59">
        <f t="shared" si="3"/>
        <v>0</v>
      </c>
      <c r="U10" s="173"/>
    </row>
    <row r="11" spans="1:22" s="55" customFormat="1" ht="20.100000000000001" customHeight="1">
      <c r="A11" s="154">
        <v>3</v>
      </c>
      <c r="B11" s="156" t="s">
        <v>52</v>
      </c>
      <c r="C11" s="158">
        <v>204</v>
      </c>
      <c r="D11" s="160"/>
      <c r="E11" s="162">
        <v>100</v>
      </c>
      <c r="F11" s="164">
        <v>18</v>
      </c>
      <c r="G11" s="166">
        <f t="shared" ref="G11" si="5">(ROUNDDOWN(C11*D11*(185-E11)/100,2))*F11</f>
        <v>0</v>
      </c>
      <c r="H11" s="168" t="s">
        <v>51</v>
      </c>
      <c r="I11" s="174" t="s">
        <v>51</v>
      </c>
      <c r="J11" s="180" t="s">
        <v>51</v>
      </c>
      <c r="K11" s="176" t="s">
        <v>51</v>
      </c>
      <c r="L11" s="178" t="s">
        <v>51</v>
      </c>
      <c r="M11" s="48" t="s">
        <v>48</v>
      </c>
      <c r="N11" s="49">
        <v>77000</v>
      </c>
      <c r="O11" s="50"/>
      <c r="P11" s="51">
        <f t="shared" si="1"/>
        <v>0</v>
      </c>
      <c r="Q11" s="52"/>
      <c r="R11" s="53">
        <f t="shared" si="2"/>
        <v>0</v>
      </c>
      <c r="S11" s="54"/>
      <c r="T11" s="53">
        <f t="shared" si="3"/>
        <v>0</v>
      </c>
      <c r="U11" s="172">
        <f t="shared" ref="U11" si="6">SUM(G11,L11,P11,P12,R11,R12,T11,T12)</f>
        <v>0</v>
      </c>
    </row>
    <row r="12" spans="1:22" s="55" customFormat="1" ht="20.100000000000001" customHeight="1">
      <c r="A12" s="155"/>
      <c r="B12" s="157"/>
      <c r="C12" s="159"/>
      <c r="D12" s="161"/>
      <c r="E12" s="163"/>
      <c r="F12" s="165"/>
      <c r="G12" s="167"/>
      <c r="H12" s="169"/>
      <c r="I12" s="175"/>
      <c r="J12" s="181"/>
      <c r="K12" s="177"/>
      <c r="L12" s="179"/>
      <c r="M12" s="56" t="s">
        <v>49</v>
      </c>
      <c r="N12" s="57">
        <v>336712</v>
      </c>
      <c r="O12" s="58"/>
      <c r="P12" s="59">
        <f t="shared" si="1"/>
        <v>0</v>
      </c>
      <c r="Q12" s="60"/>
      <c r="R12" s="59">
        <f t="shared" si="2"/>
        <v>0</v>
      </c>
      <c r="S12" s="61"/>
      <c r="T12" s="59">
        <f t="shared" si="3"/>
        <v>0</v>
      </c>
      <c r="U12" s="173"/>
    </row>
    <row r="13" spans="1:22" s="55" customFormat="1" ht="20.100000000000001" customHeight="1">
      <c r="A13" s="154">
        <v>4</v>
      </c>
      <c r="B13" s="156" t="s">
        <v>53</v>
      </c>
      <c r="C13" s="158">
        <v>68</v>
      </c>
      <c r="D13" s="160"/>
      <c r="E13" s="162">
        <v>100</v>
      </c>
      <c r="F13" s="164">
        <v>18</v>
      </c>
      <c r="G13" s="166">
        <f t="shared" ref="G13" si="7">(ROUNDDOWN(C13*D13*(185-E13)/100,2))*F13</f>
        <v>0</v>
      </c>
      <c r="H13" s="168" t="s">
        <v>51</v>
      </c>
      <c r="I13" s="174" t="s">
        <v>51</v>
      </c>
      <c r="J13" s="180" t="s">
        <v>51</v>
      </c>
      <c r="K13" s="176" t="s">
        <v>51</v>
      </c>
      <c r="L13" s="178" t="s">
        <v>51</v>
      </c>
      <c r="M13" s="48" t="s">
        <v>48</v>
      </c>
      <c r="N13" s="49">
        <v>81000</v>
      </c>
      <c r="O13" s="50"/>
      <c r="P13" s="51">
        <f t="shared" si="1"/>
        <v>0</v>
      </c>
      <c r="Q13" s="52"/>
      <c r="R13" s="53">
        <f t="shared" si="2"/>
        <v>0</v>
      </c>
      <c r="S13" s="54"/>
      <c r="T13" s="53">
        <f t="shared" si="3"/>
        <v>0</v>
      </c>
      <c r="U13" s="172">
        <f t="shared" ref="U13" si="8">SUM(G13,L13,P13,P14,R13,R14,T13,T14)</f>
        <v>0</v>
      </c>
    </row>
    <row r="14" spans="1:22" s="55" customFormat="1" ht="20.100000000000001" customHeight="1">
      <c r="A14" s="155"/>
      <c r="B14" s="182"/>
      <c r="C14" s="159"/>
      <c r="D14" s="161"/>
      <c r="E14" s="183"/>
      <c r="F14" s="165"/>
      <c r="G14" s="184"/>
      <c r="H14" s="185"/>
      <c r="I14" s="186"/>
      <c r="J14" s="187"/>
      <c r="K14" s="188"/>
      <c r="L14" s="189"/>
      <c r="M14" s="64" t="s">
        <v>49</v>
      </c>
      <c r="N14" s="57">
        <v>270200</v>
      </c>
      <c r="O14" s="58"/>
      <c r="P14" s="65">
        <f t="shared" si="1"/>
        <v>0</v>
      </c>
      <c r="Q14" s="60"/>
      <c r="R14" s="59">
        <f t="shared" si="2"/>
        <v>0</v>
      </c>
      <c r="S14" s="61"/>
      <c r="T14" s="59">
        <f t="shared" si="3"/>
        <v>0</v>
      </c>
      <c r="U14" s="173"/>
    </row>
    <row r="15" spans="1:22" s="55" customFormat="1" ht="19.5" customHeight="1">
      <c r="A15" s="154">
        <v>5</v>
      </c>
      <c r="B15" s="156" t="s">
        <v>54</v>
      </c>
      <c r="C15" s="158">
        <v>102</v>
      </c>
      <c r="D15" s="160"/>
      <c r="E15" s="162">
        <v>100</v>
      </c>
      <c r="F15" s="164">
        <v>18</v>
      </c>
      <c r="G15" s="166">
        <f t="shared" ref="G15" si="9">(ROUNDDOWN(C15*D15*(185-E15)/100,2))*F15</f>
        <v>0</v>
      </c>
      <c r="H15" s="168" t="s">
        <v>51</v>
      </c>
      <c r="I15" s="174" t="s">
        <v>51</v>
      </c>
      <c r="J15" s="180" t="s">
        <v>51</v>
      </c>
      <c r="K15" s="176" t="s">
        <v>51</v>
      </c>
      <c r="L15" s="178" t="s">
        <v>51</v>
      </c>
      <c r="M15" s="48" t="s">
        <v>48</v>
      </c>
      <c r="N15" s="49">
        <v>41000</v>
      </c>
      <c r="O15" s="50"/>
      <c r="P15" s="51">
        <f t="shared" si="1"/>
        <v>0</v>
      </c>
      <c r="Q15" s="52"/>
      <c r="R15" s="53">
        <f t="shared" si="2"/>
        <v>0</v>
      </c>
      <c r="S15" s="54"/>
      <c r="T15" s="53">
        <f t="shared" si="3"/>
        <v>0</v>
      </c>
      <c r="U15" s="172">
        <f t="shared" ref="U15" si="10">SUM(G15,L15,P15,P16,R15,R16,T15,T16)</f>
        <v>0</v>
      </c>
    </row>
    <row r="16" spans="1:22" s="55" customFormat="1" ht="20.100000000000001" customHeight="1">
      <c r="A16" s="155"/>
      <c r="B16" s="157"/>
      <c r="C16" s="159"/>
      <c r="D16" s="161"/>
      <c r="E16" s="163"/>
      <c r="F16" s="165"/>
      <c r="G16" s="167"/>
      <c r="H16" s="169"/>
      <c r="I16" s="175"/>
      <c r="J16" s="181"/>
      <c r="K16" s="177"/>
      <c r="L16" s="179"/>
      <c r="M16" s="56" t="s">
        <v>49</v>
      </c>
      <c r="N16" s="57">
        <v>194697</v>
      </c>
      <c r="O16" s="58"/>
      <c r="P16" s="59">
        <f t="shared" si="1"/>
        <v>0</v>
      </c>
      <c r="Q16" s="60"/>
      <c r="R16" s="59">
        <f t="shared" si="2"/>
        <v>0</v>
      </c>
      <c r="S16" s="61"/>
      <c r="T16" s="59">
        <f t="shared" si="3"/>
        <v>0</v>
      </c>
      <c r="U16" s="173"/>
    </row>
    <row r="17" spans="1:21" s="55" customFormat="1" ht="20.100000000000001" customHeight="1">
      <c r="A17" s="154">
        <v>6</v>
      </c>
      <c r="B17" s="156" t="s">
        <v>55</v>
      </c>
      <c r="C17" s="158">
        <v>103</v>
      </c>
      <c r="D17" s="160"/>
      <c r="E17" s="162">
        <v>100</v>
      </c>
      <c r="F17" s="164">
        <v>18</v>
      </c>
      <c r="G17" s="166">
        <f t="shared" ref="G17" si="11">(ROUNDDOWN(C17*D17*(185-E17)/100,2))*F17</f>
        <v>0</v>
      </c>
      <c r="H17" s="168" t="s">
        <v>51</v>
      </c>
      <c r="I17" s="174" t="s">
        <v>51</v>
      </c>
      <c r="J17" s="180" t="s">
        <v>51</v>
      </c>
      <c r="K17" s="176" t="s">
        <v>51</v>
      </c>
      <c r="L17" s="178" t="s">
        <v>51</v>
      </c>
      <c r="M17" s="48" t="s">
        <v>48</v>
      </c>
      <c r="N17" s="49">
        <v>47000</v>
      </c>
      <c r="O17" s="50"/>
      <c r="P17" s="51">
        <f t="shared" si="1"/>
        <v>0</v>
      </c>
      <c r="Q17" s="52"/>
      <c r="R17" s="53">
        <f t="shared" si="2"/>
        <v>0</v>
      </c>
      <c r="S17" s="54"/>
      <c r="T17" s="53">
        <f t="shared" si="3"/>
        <v>0</v>
      </c>
      <c r="U17" s="172">
        <f t="shared" ref="U17" si="12">SUM(G17,L17,P17,P18,R17,R18,T17,T18)</f>
        <v>0</v>
      </c>
    </row>
    <row r="18" spans="1:21" s="55" customFormat="1" ht="20.100000000000001" customHeight="1">
      <c r="A18" s="155"/>
      <c r="B18" s="157"/>
      <c r="C18" s="159"/>
      <c r="D18" s="161"/>
      <c r="E18" s="183"/>
      <c r="F18" s="165"/>
      <c r="G18" s="184"/>
      <c r="H18" s="185"/>
      <c r="I18" s="186"/>
      <c r="J18" s="187"/>
      <c r="K18" s="188"/>
      <c r="L18" s="189"/>
      <c r="M18" s="64" t="s">
        <v>49</v>
      </c>
      <c r="N18" s="66">
        <v>206638</v>
      </c>
      <c r="O18" s="58"/>
      <c r="P18" s="65">
        <f t="shared" si="1"/>
        <v>0</v>
      </c>
      <c r="Q18" s="60"/>
      <c r="R18" s="59">
        <f t="shared" si="2"/>
        <v>0</v>
      </c>
      <c r="S18" s="61"/>
      <c r="T18" s="59">
        <f t="shared" si="3"/>
        <v>0</v>
      </c>
      <c r="U18" s="173"/>
    </row>
    <row r="19" spans="1:21" s="55" customFormat="1" ht="20.100000000000001" customHeight="1">
      <c r="A19" s="154">
        <v>7</v>
      </c>
      <c r="B19" s="156" t="s">
        <v>56</v>
      </c>
      <c r="C19" s="158">
        <v>96</v>
      </c>
      <c r="D19" s="160"/>
      <c r="E19" s="162">
        <v>100</v>
      </c>
      <c r="F19" s="164">
        <v>18</v>
      </c>
      <c r="G19" s="166">
        <f t="shared" ref="G19" si="13">(ROUNDDOWN(C19*D19*(185-E19)/100,2))*F19</f>
        <v>0</v>
      </c>
      <c r="H19" s="168" t="s">
        <v>51</v>
      </c>
      <c r="I19" s="174" t="s">
        <v>51</v>
      </c>
      <c r="J19" s="180" t="s">
        <v>51</v>
      </c>
      <c r="K19" s="176" t="s">
        <v>51</v>
      </c>
      <c r="L19" s="178" t="s">
        <v>51</v>
      </c>
      <c r="M19" s="48" t="s">
        <v>48</v>
      </c>
      <c r="N19" s="67">
        <v>36000</v>
      </c>
      <c r="O19" s="50"/>
      <c r="P19" s="51">
        <f t="shared" si="1"/>
        <v>0</v>
      </c>
      <c r="Q19" s="52"/>
      <c r="R19" s="53">
        <f t="shared" si="2"/>
        <v>0</v>
      </c>
      <c r="S19" s="54"/>
      <c r="T19" s="53">
        <f t="shared" si="3"/>
        <v>0</v>
      </c>
      <c r="U19" s="172">
        <f t="shared" ref="U19" si="14">SUM(G19,L19,P19,P20,R19,R20,T19,T20)</f>
        <v>0</v>
      </c>
    </row>
    <row r="20" spans="1:21" s="55" customFormat="1" ht="20.100000000000001" customHeight="1">
      <c r="A20" s="155"/>
      <c r="B20" s="157"/>
      <c r="C20" s="159"/>
      <c r="D20" s="161"/>
      <c r="E20" s="163"/>
      <c r="F20" s="165"/>
      <c r="G20" s="167"/>
      <c r="H20" s="169"/>
      <c r="I20" s="175"/>
      <c r="J20" s="181"/>
      <c r="K20" s="177"/>
      <c r="L20" s="179"/>
      <c r="M20" s="56" t="s">
        <v>49</v>
      </c>
      <c r="N20" s="57">
        <v>178983</v>
      </c>
      <c r="O20" s="58"/>
      <c r="P20" s="59">
        <f t="shared" si="1"/>
        <v>0</v>
      </c>
      <c r="Q20" s="60"/>
      <c r="R20" s="59">
        <f t="shared" si="2"/>
        <v>0</v>
      </c>
      <c r="S20" s="61"/>
      <c r="T20" s="59">
        <f t="shared" si="3"/>
        <v>0</v>
      </c>
      <c r="U20" s="173"/>
    </row>
    <row r="21" spans="1:21" s="55" customFormat="1" ht="20.100000000000001" customHeight="1">
      <c r="A21" s="154">
        <v>8</v>
      </c>
      <c r="B21" s="156" t="s">
        <v>57</v>
      </c>
      <c r="C21" s="158">
        <v>188</v>
      </c>
      <c r="D21" s="160"/>
      <c r="E21" s="162">
        <v>100</v>
      </c>
      <c r="F21" s="164">
        <v>18</v>
      </c>
      <c r="G21" s="166">
        <f t="shared" ref="G21" si="15">(ROUNDDOWN(C21*D21*(185-E21)/100,2))*F21</f>
        <v>0</v>
      </c>
      <c r="H21" s="168" t="s">
        <v>51</v>
      </c>
      <c r="I21" s="174" t="s">
        <v>51</v>
      </c>
      <c r="J21" s="180" t="s">
        <v>51</v>
      </c>
      <c r="K21" s="176" t="s">
        <v>51</v>
      </c>
      <c r="L21" s="178" t="s">
        <v>51</v>
      </c>
      <c r="M21" s="48" t="s">
        <v>48</v>
      </c>
      <c r="N21" s="49">
        <v>58000</v>
      </c>
      <c r="O21" s="50"/>
      <c r="P21" s="51">
        <f t="shared" si="1"/>
        <v>0</v>
      </c>
      <c r="Q21" s="52"/>
      <c r="R21" s="53">
        <f t="shared" si="2"/>
        <v>0</v>
      </c>
      <c r="S21" s="54"/>
      <c r="T21" s="53">
        <f t="shared" si="3"/>
        <v>0</v>
      </c>
      <c r="U21" s="172">
        <f t="shared" ref="U21" si="16">SUM(G21,L21,P21,P22,R21,R22,T21,T22)</f>
        <v>0</v>
      </c>
    </row>
    <row r="22" spans="1:21" s="55" customFormat="1" ht="20.100000000000001" customHeight="1">
      <c r="A22" s="155"/>
      <c r="B22" s="157"/>
      <c r="C22" s="159"/>
      <c r="D22" s="161"/>
      <c r="E22" s="163"/>
      <c r="F22" s="165"/>
      <c r="G22" s="167"/>
      <c r="H22" s="169"/>
      <c r="I22" s="175"/>
      <c r="J22" s="181"/>
      <c r="K22" s="177"/>
      <c r="L22" s="179"/>
      <c r="M22" s="56" t="s">
        <v>49</v>
      </c>
      <c r="N22" s="57">
        <v>295430</v>
      </c>
      <c r="O22" s="58"/>
      <c r="P22" s="59">
        <f t="shared" si="1"/>
        <v>0</v>
      </c>
      <c r="Q22" s="60"/>
      <c r="R22" s="59">
        <f t="shared" si="2"/>
        <v>0</v>
      </c>
      <c r="S22" s="61"/>
      <c r="T22" s="59">
        <f t="shared" si="3"/>
        <v>0</v>
      </c>
      <c r="U22" s="173"/>
    </row>
    <row r="23" spans="1:21" s="55" customFormat="1" ht="20.100000000000001" customHeight="1">
      <c r="A23" s="154">
        <v>9</v>
      </c>
      <c r="B23" s="156" t="s">
        <v>58</v>
      </c>
      <c r="C23" s="158">
        <v>90</v>
      </c>
      <c r="D23" s="160"/>
      <c r="E23" s="162">
        <v>100</v>
      </c>
      <c r="F23" s="164">
        <v>18</v>
      </c>
      <c r="G23" s="166">
        <f>(ROUNDDOWN(C23*D23*(185-E23)/100,2))*F23</f>
        <v>0</v>
      </c>
      <c r="H23" s="168" t="s">
        <v>51</v>
      </c>
      <c r="I23" s="174" t="s">
        <v>51</v>
      </c>
      <c r="J23" s="180" t="s">
        <v>51</v>
      </c>
      <c r="K23" s="176" t="s">
        <v>51</v>
      </c>
      <c r="L23" s="178" t="s">
        <v>51</v>
      </c>
      <c r="M23" s="48" t="s">
        <v>48</v>
      </c>
      <c r="N23" s="49">
        <v>39000</v>
      </c>
      <c r="O23" s="50"/>
      <c r="P23" s="51">
        <f t="shared" si="1"/>
        <v>0</v>
      </c>
      <c r="Q23" s="52"/>
      <c r="R23" s="53">
        <f t="shared" si="2"/>
        <v>0</v>
      </c>
      <c r="S23" s="54"/>
      <c r="T23" s="53">
        <f t="shared" si="3"/>
        <v>0</v>
      </c>
      <c r="U23" s="172">
        <f t="shared" ref="U23" si="17">SUM(G23,L23,P23,P24,R23,R24,T23,T24)</f>
        <v>0</v>
      </c>
    </row>
    <row r="24" spans="1:21" s="55" customFormat="1" ht="20.100000000000001" customHeight="1">
      <c r="A24" s="155"/>
      <c r="B24" s="157"/>
      <c r="C24" s="159"/>
      <c r="D24" s="161"/>
      <c r="E24" s="163"/>
      <c r="F24" s="165"/>
      <c r="G24" s="167"/>
      <c r="H24" s="169"/>
      <c r="I24" s="175"/>
      <c r="J24" s="181"/>
      <c r="K24" s="177"/>
      <c r="L24" s="179"/>
      <c r="M24" s="56" t="s">
        <v>49</v>
      </c>
      <c r="N24" s="57">
        <v>173878</v>
      </c>
      <c r="O24" s="58"/>
      <c r="P24" s="59">
        <f t="shared" si="1"/>
        <v>0</v>
      </c>
      <c r="Q24" s="60"/>
      <c r="R24" s="59">
        <f t="shared" si="2"/>
        <v>0</v>
      </c>
      <c r="S24" s="61"/>
      <c r="T24" s="59">
        <f t="shared" si="3"/>
        <v>0</v>
      </c>
      <c r="U24" s="173"/>
    </row>
    <row r="25" spans="1:21" s="55" customFormat="1" ht="20.100000000000001" customHeight="1">
      <c r="A25" s="154">
        <v>10</v>
      </c>
      <c r="B25" s="156" t="s">
        <v>59</v>
      </c>
      <c r="C25" s="158">
        <v>122</v>
      </c>
      <c r="D25" s="160"/>
      <c r="E25" s="162">
        <v>100</v>
      </c>
      <c r="F25" s="164">
        <v>18</v>
      </c>
      <c r="G25" s="166">
        <f t="shared" ref="G25" si="18">(ROUNDDOWN(C25*D25*(185-E25)/100,2))*F25</f>
        <v>0</v>
      </c>
      <c r="H25" s="168" t="s">
        <v>51</v>
      </c>
      <c r="I25" s="174" t="s">
        <v>51</v>
      </c>
      <c r="J25" s="180" t="s">
        <v>51</v>
      </c>
      <c r="K25" s="176" t="s">
        <v>51</v>
      </c>
      <c r="L25" s="178" t="s">
        <v>51</v>
      </c>
      <c r="M25" s="48" t="s">
        <v>48</v>
      </c>
      <c r="N25" s="49">
        <v>49000</v>
      </c>
      <c r="O25" s="50"/>
      <c r="P25" s="51">
        <f t="shared" si="1"/>
        <v>0</v>
      </c>
      <c r="Q25" s="52"/>
      <c r="R25" s="53">
        <f t="shared" si="2"/>
        <v>0</v>
      </c>
      <c r="S25" s="54"/>
      <c r="T25" s="53">
        <f t="shared" si="3"/>
        <v>0</v>
      </c>
      <c r="U25" s="172">
        <f t="shared" ref="U25" si="19">SUM(G25,L25,P25,P26,R25,R26,T25,T26)</f>
        <v>0</v>
      </c>
    </row>
    <row r="26" spans="1:21" s="55" customFormat="1" ht="20.100000000000001" customHeight="1">
      <c r="A26" s="155"/>
      <c r="B26" s="157"/>
      <c r="C26" s="159"/>
      <c r="D26" s="161"/>
      <c r="E26" s="183"/>
      <c r="F26" s="165"/>
      <c r="G26" s="184"/>
      <c r="H26" s="185"/>
      <c r="I26" s="186"/>
      <c r="J26" s="187"/>
      <c r="K26" s="188"/>
      <c r="L26" s="189"/>
      <c r="M26" s="64" t="s">
        <v>49</v>
      </c>
      <c r="N26" s="66">
        <v>257267</v>
      </c>
      <c r="O26" s="58"/>
      <c r="P26" s="65">
        <f t="shared" si="1"/>
        <v>0</v>
      </c>
      <c r="Q26" s="60"/>
      <c r="R26" s="59">
        <f t="shared" si="2"/>
        <v>0</v>
      </c>
      <c r="S26" s="61"/>
      <c r="T26" s="59">
        <f t="shared" si="3"/>
        <v>0</v>
      </c>
      <c r="U26" s="173"/>
    </row>
    <row r="27" spans="1:21" s="55" customFormat="1" ht="19.5" customHeight="1">
      <c r="A27" s="154">
        <v>11</v>
      </c>
      <c r="B27" s="156" t="s">
        <v>60</v>
      </c>
      <c r="C27" s="158">
        <v>145</v>
      </c>
      <c r="D27" s="160"/>
      <c r="E27" s="162">
        <v>100</v>
      </c>
      <c r="F27" s="164">
        <v>18</v>
      </c>
      <c r="G27" s="166">
        <f t="shared" ref="G27" si="20">(ROUNDDOWN(C27*D27*(185-E27)/100,2))*F27</f>
        <v>0</v>
      </c>
      <c r="H27" s="168" t="s">
        <v>51</v>
      </c>
      <c r="I27" s="174" t="s">
        <v>51</v>
      </c>
      <c r="J27" s="180" t="s">
        <v>51</v>
      </c>
      <c r="K27" s="176" t="s">
        <v>51</v>
      </c>
      <c r="L27" s="178" t="s">
        <v>51</v>
      </c>
      <c r="M27" s="48" t="s">
        <v>48</v>
      </c>
      <c r="N27" s="67">
        <v>56000</v>
      </c>
      <c r="O27" s="50"/>
      <c r="P27" s="51">
        <f t="shared" si="1"/>
        <v>0</v>
      </c>
      <c r="Q27" s="52"/>
      <c r="R27" s="53">
        <f t="shared" si="2"/>
        <v>0</v>
      </c>
      <c r="S27" s="54"/>
      <c r="T27" s="53">
        <f t="shared" si="3"/>
        <v>0</v>
      </c>
      <c r="U27" s="172">
        <f t="shared" ref="U27" si="21">SUM(G27,L27,P27,P28,R27,R28,T27,T28)</f>
        <v>0</v>
      </c>
    </row>
    <row r="28" spans="1:21" s="55" customFormat="1" ht="20.100000000000001" customHeight="1">
      <c r="A28" s="155"/>
      <c r="B28" s="157"/>
      <c r="C28" s="159"/>
      <c r="D28" s="161"/>
      <c r="E28" s="163"/>
      <c r="F28" s="165"/>
      <c r="G28" s="167"/>
      <c r="H28" s="169"/>
      <c r="I28" s="175"/>
      <c r="J28" s="181"/>
      <c r="K28" s="177"/>
      <c r="L28" s="179"/>
      <c r="M28" s="56" t="s">
        <v>49</v>
      </c>
      <c r="N28" s="57">
        <v>278588</v>
      </c>
      <c r="O28" s="58"/>
      <c r="P28" s="59">
        <f t="shared" si="1"/>
        <v>0</v>
      </c>
      <c r="Q28" s="60"/>
      <c r="R28" s="59">
        <f t="shared" si="2"/>
        <v>0</v>
      </c>
      <c r="S28" s="61"/>
      <c r="T28" s="59">
        <f t="shared" si="3"/>
        <v>0</v>
      </c>
      <c r="U28" s="173"/>
    </row>
    <row r="29" spans="1:21" s="55" customFormat="1" ht="20.100000000000001" customHeight="1">
      <c r="A29" s="154">
        <v>12</v>
      </c>
      <c r="B29" s="156" t="s">
        <v>61</v>
      </c>
      <c r="C29" s="158">
        <v>112</v>
      </c>
      <c r="D29" s="160"/>
      <c r="E29" s="162">
        <v>100</v>
      </c>
      <c r="F29" s="164">
        <v>18</v>
      </c>
      <c r="G29" s="166">
        <f t="shared" ref="G29" si="22">(ROUNDDOWN(C29*D29*(185-E29)/100,2))*F29</f>
        <v>0</v>
      </c>
      <c r="H29" s="168" t="s">
        <v>51</v>
      </c>
      <c r="I29" s="174" t="s">
        <v>51</v>
      </c>
      <c r="J29" s="180" t="s">
        <v>51</v>
      </c>
      <c r="K29" s="176" t="s">
        <v>51</v>
      </c>
      <c r="L29" s="178" t="s">
        <v>51</v>
      </c>
      <c r="M29" s="48" t="s">
        <v>48</v>
      </c>
      <c r="N29" s="49">
        <v>42000</v>
      </c>
      <c r="O29" s="50"/>
      <c r="P29" s="51">
        <f t="shared" si="1"/>
        <v>0</v>
      </c>
      <c r="Q29" s="52"/>
      <c r="R29" s="53">
        <f t="shared" si="2"/>
        <v>0</v>
      </c>
      <c r="S29" s="54"/>
      <c r="T29" s="53">
        <f t="shared" si="3"/>
        <v>0</v>
      </c>
      <c r="U29" s="172">
        <f t="shared" ref="U29" si="23">SUM(G29,L29,P29,P30,R29,R30,T29,T30)</f>
        <v>0</v>
      </c>
    </row>
    <row r="30" spans="1:21" s="55" customFormat="1" ht="20.100000000000001" customHeight="1">
      <c r="A30" s="155"/>
      <c r="B30" s="157"/>
      <c r="C30" s="159"/>
      <c r="D30" s="161"/>
      <c r="E30" s="183"/>
      <c r="F30" s="165"/>
      <c r="G30" s="184"/>
      <c r="H30" s="185"/>
      <c r="I30" s="186"/>
      <c r="J30" s="187"/>
      <c r="K30" s="188"/>
      <c r="L30" s="189"/>
      <c r="M30" s="64" t="s">
        <v>49</v>
      </c>
      <c r="N30" s="66">
        <v>198635</v>
      </c>
      <c r="O30" s="58"/>
      <c r="P30" s="65">
        <f t="shared" si="1"/>
        <v>0</v>
      </c>
      <c r="Q30" s="60"/>
      <c r="R30" s="59">
        <f t="shared" si="2"/>
        <v>0</v>
      </c>
      <c r="S30" s="61"/>
      <c r="T30" s="59">
        <f t="shared" si="3"/>
        <v>0</v>
      </c>
      <c r="U30" s="173"/>
    </row>
    <row r="31" spans="1:21" s="55" customFormat="1" ht="20.100000000000001" customHeight="1">
      <c r="A31" s="154">
        <v>13</v>
      </c>
      <c r="B31" s="156" t="s">
        <v>62</v>
      </c>
      <c r="C31" s="158">
        <v>131</v>
      </c>
      <c r="D31" s="160"/>
      <c r="E31" s="162">
        <v>100</v>
      </c>
      <c r="F31" s="164">
        <v>18</v>
      </c>
      <c r="G31" s="166">
        <f t="shared" ref="G31" si="24">(ROUNDDOWN(C31*D31*(185-E31)/100,2))*F31</f>
        <v>0</v>
      </c>
      <c r="H31" s="168" t="s">
        <v>51</v>
      </c>
      <c r="I31" s="174" t="s">
        <v>51</v>
      </c>
      <c r="J31" s="180" t="s">
        <v>51</v>
      </c>
      <c r="K31" s="176" t="s">
        <v>51</v>
      </c>
      <c r="L31" s="178" t="s">
        <v>51</v>
      </c>
      <c r="M31" s="48" t="s">
        <v>48</v>
      </c>
      <c r="N31" s="67">
        <v>47000</v>
      </c>
      <c r="O31" s="50"/>
      <c r="P31" s="51">
        <f t="shared" si="1"/>
        <v>0</v>
      </c>
      <c r="Q31" s="52"/>
      <c r="R31" s="53">
        <f t="shared" si="2"/>
        <v>0</v>
      </c>
      <c r="S31" s="54"/>
      <c r="T31" s="53">
        <f t="shared" si="3"/>
        <v>0</v>
      </c>
      <c r="U31" s="172">
        <f t="shared" ref="U31" si="25">SUM(G31,L31,P31,P32,R31,R32,T31,T32)</f>
        <v>0</v>
      </c>
    </row>
    <row r="32" spans="1:21" s="55" customFormat="1" ht="20.100000000000001" customHeight="1">
      <c r="A32" s="155"/>
      <c r="B32" s="157"/>
      <c r="C32" s="159"/>
      <c r="D32" s="161"/>
      <c r="E32" s="163"/>
      <c r="F32" s="165"/>
      <c r="G32" s="167"/>
      <c r="H32" s="169"/>
      <c r="I32" s="175"/>
      <c r="J32" s="181"/>
      <c r="K32" s="177"/>
      <c r="L32" s="179"/>
      <c r="M32" s="56" t="s">
        <v>49</v>
      </c>
      <c r="N32" s="57">
        <v>219515</v>
      </c>
      <c r="O32" s="58"/>
      <c r="P32" s="59">
        <f t="shared" si="1"/>
        <v>0</v>
      </c>
      <c r="Q32" s="60"/>
      <c r="R32" s="59">
        <f t="shared" si="2"/>
        <v>0</v>
      </c>
      <c r="S32" s="61"/>
      <c r="T32" s="59">
        <f t="shared" si="3"/>
        <v>0</v>
      </c>
      <c r="U32" s="173"/>
    </row>
    <row r="33" spans="1:21" s="55" customFormat="1" ht="20.100000000000001" customHeight="1">
      <c r="A33" s="154">
        <v>14</v>
      </c>
      <c r="B33" s="156" t="s">
        <v>63</v>
      </c>
      <c r="C33" s="158">
        <v>73</v>
      </c>
      <c r="D33" s="160"/>
      <c r="E33" s="162">
        <v>100</v>
      </c>
      <c r="F33" s="164">
        <v>18</v>
      </c>
      <c r="G33" s="166">
        <f t="shared" ref="G33" si="26">(ROUNDDOWN(C33*D33*(185-E33)/100,2))*F33</f>
        <v>0</v>
      </c>
      <c r="H33" s="168" t="s">
        <v>51</v>
      </c>
      <c r="I33" s="174" t="s">
        <v>51</v>
      </c>
      <c r="J33" s="180" t="s">
        <v>51</v>
      </c>
      <c r="K33" s="176" t="s">
        <v>51</v>
      </c>
      <c r="L33" s="178" t="s">
        <v>51</v>
      </c>
      <c r="M33" s="48" t="s">
        <v>48</v>
      </c>
      <c r="N33" s="49">
        <v>35000</v>
      </c>
      <c r="O33" s="50"/>
      <c r="P33" s="51">
        <f t="shared" si="1"/>
        <v>0</v>
      </c>
      <c r="Q33" s="52"/>
      <c r="R33" s="53">
        <f t="shared" si="2"/>
        <v>0</v>
      </c>
      <c r="S33" s="54"/>
      <c r="T33" s="53">
        <f t="shared" si="3"/>
        <v>0</v>
      </c>
      <c r="U33" s="172">
        <f t="shared" ref="U33" si="27">SUM(G33,L33,P33,P34,R33,R34,T33,T34)</f>
        <v>0</v>
      </c>
    </row>
    <row r="34" spans="1:21" s="55" customFormat="1" ht="20.100000000000001" customHeight="1">
      <c r="A34" s="155"/>
      <c r="B34" s="157"/>
      <c r="C34" s="159"/>
      <c r="D34" s="161"/>
      <c r="E34" s="163"/>
      <c r="F34" s="165"/>
      <c r="G34" s="167"/>
      <c r="H34" s="169"/>
      <c r="I34" s="175"/>
      <c r="J34" s="181"/>
      <c r="K34" s="177"/>
      <c r="L34" s="179"/>
      <c r="M34" s="56" t="s">
        <v>49</v>
      </c>
      <c r="N34" s="57">
        <v>181208</v>
      </c>
      <c r="O34" s="58"/>
      <c r="P34" s="59">
        <f t="shared" si="1"/>
        <v>0</v>
      </c>
      <c r="Q34" s="60"/>
      <c r="R34" s="59">
        <f t="shared" si="2"/>
        <v>0</v>
      </c>
      <c r="S34" s="61"/>
      <c r="T34" s="59">
        <f t="shared" si="3"/>
        <v>0</v>
      </c>
      <c r="U34" s="173"/>
    </row>
    <row r="35" spans="1:21" s="55" customFormat="1" ht="20.100000000000001" customHeight="1">
      <c r="A35" s="154">
        <v>15</v>
      </c>
      <c r="B35" s="156" t="s">
        <v>64</v>
      </c>
      <c r="C35" s="158">
        <v>114</v>
      </c>
      <c r="D35" s="160"/>
      <c r="E35" s="162">
        <v>100</v>
      </c>
      <c r="F35" s="164">
        <v>18</v>
      </c>
      <c r="G35" s="166">
        <f t="shared" ref="G35" si="28">(ROUNDDOWN(C35*D35*(185-E35)/100,2))*F35</f>
        <v>0</v>
      </c>
      <c r="H35" s="168" t="s">
        <v>51</v>
      </c>
      <c r="I35" s="174" t="s">
        <v>51</v>
      </c>
      <c r="J35" s="180" t="s">
        <v>51</v>
      </c>
      <c r="K35" s="176" t="s">
        <v>51</v>
      </c>
      <c r="L35" s="178" t="s">
        <v>51</v>
      </c>
      <c r="M35" s="48" t="s">
        <v>48</v>
      </c>
      <c r="N35" s="49">
        <v>48000</v>
      </c>
      <c r="O35" s="50"/>
      <c r="P35" s="51">
        <f t="shared" si="1"/>
        <v>0</v>
      </c>
      <c r="Q35" s="52"/>
      <c r="R35" s="53">
        <f t="shared" si="2"/>
        <v>0</v>
      </c>
      <c r="S35" s="54"/>
      <c r="T35" s="53">
        <f t="shared" si="3"/>
        <v>0</v>
      </c>
      <c r="U35" s="172">
        <f t="shared" ref="U35" si="29">SUM(G35,L35,P35,P36,R35,R36,T35,T36)</f>
        <v>0</v>
      </c>
    </row>
    <row r="36" spans="1:21" s="55" customFormat="1" ht="20.100000000000001" customHeight="1">
      <c r="A36" s="155"/>
      <c r="B36" s="157"/>
      <c r="C36" s="159"/>
      <c r="D36" s="161"/>
      <c r="E36" s="163"/>
      <c r="F36" s="165"/>
      <c r="G36" s="167"/>
      <c r="H36" s="169"/>
      <c r="I36" s="175"/>
      <c r="J36" s="181"/>
      <c r="K36" s="177"/>
      <c r="L36" s="179"/>
      <c r="M36" s="56" t="s">
        <v>49</v>
      </c>
      <c r="N36" s="57">
        <v>220526</v>
      </c>
      <c r="O36" s="58"/>
      <c r="P36" s="59">
        <f t="shared" si="1"/>
        <v>0</v>
      </c>
      <c r="Q36" s="60"/>
      <c r="R36" s="59">
        <f t="shared" si="2"/>
        <v>0</v>
      </c>
      <c r="S36" s="61"/>
      <c r="T36" s="59">
        <f t="shared" si="3"/>
        <v>0</v>
      </c>
      <c r="U36" s="173"/>
    </row>
    <row r="37" spans="1:21" s="55" customFormat="1" ht="20.100000000000001" customHeight="1">
      <c r="A37" s="154">
        <v>16</v>
      </c>
      <c r="B37" s="156" t="s">
        <v>65</v>
      </c>
      <c r="C37" s="158">
        <v>120</v>
      </c>
      <c r="D37" s="160"/>
      <c r="E37" s="162">
        <v>100</v>
      </c>
      <c r="F37" s="164">
        <v>18</v>
      </c>
      <c r="G37" s="166">
        <f t="shared" ref="G37" si="30">(ROUNDDOWN(C37*D37*(185-E37)/100,2))*F37</f>
        <v>0</v>
      </c>
      <c r="H37" s="168" t="s">
        <v>51</v>
      </c>
      <c r="I37" s="174" t="s">
        <v>51</v>
      </c>
      <c r="J37" s="180" t="s">
        <v>51</v>
      </c>
      <c r="K37" s="176" t="s">
        <v>51</v>
      </c>
      <c r="L37" s="178" t="s">
        <v>51</v>
      </c>
      <c r="M37" s="48" t="s">
        <v>48</v>
      </c>
      <c r="N37" s="49">
        <v>46000</v>
      </c>
      <c r="O37" s="50"/>
      <c r="P37" s="51">
        <f t="shared" si="1"/>
        <v>0</v>
      </c>
      <c r="Q37" s="52"/>
      <c r="R37" s="53">
        <f t="shared" si="2"/>
        <v>0</v>
      </c>
      <c r="S37" s="54"/>
      <c r="T37" s="53">
        <f t="shared" si="3"/>
        <v>0</v>
      </c>
      <c r="U37" s="172">
        <f t="shared" ref="U37" si="31">SUM(G37,L37,P37,P38,R37,R38,T37,T38)</f>
        <v>0</v>
      </c>
    </row>
    <row r="38" spans="1:21" s="55" customFormat="1" ht="20.100000000000001" customHeight="1">
      <c r="A38" s="155"/>
      <c r="B38" s="182"/>
      <c r="C38" s="159"/>
      <c r="D38" s="161"/>
      <c r="E38" s="183"/>
      <c r="F38" s="165"/>
      <c r="G38" s="184"/>
      <c r="H38" s="185"/>
      <c r="I38" s="186"/>
      <c r="J38" s="187"/>
      <c r="K38" s="188"/>
      <c r="L38" s="189"/>
      <c r="M38" s="64" t="s">
        <v>49</v>
      </c>
      <c r="N38" s="66">
        <v>236892</v>
      </c>
      <c r="O38" s="58"/>
      <c r="P38" s="65">
        <f t="shared" si="1"/>
        <v>0</v>
      </c>
      <c r="Q38" s="60"/>
      <c r="R38" s="59">
        <f t="shared" si="2"/>
        <v>0</v>
      </c>
      <c r="S38" s="61"/>
      <c r="T38" s="59">
        <f t="shared" si="3"/>
        <v>0</v>
      </c>
      <c r="U38" s="173"/>
    </row>
    <row r="39" spans="1:21" s="55" customFormat="1" ht="19.5" customHeight="1">
      <c r="A39" s="154">
        <v>17</v>
      </c>
      <c r="B39" s="156" t="s">
        <v>66</v>
      </c>
      <c r="C39" s="158">
        <v>22</v>
      </c>
      <c r="D39" s="160"/>
      <c r="E39" s="162">
        <v>100</v>
      </c>
      <c r="F39" s="164">
        <v>18</v>
      </c>
      <c r="G39" s="166">
        <f t="shared" ref="G39" si="32">(ROUNDDOWN(C39*D39*(185-E39)/100,2))*F39</f>
        <v>0</v>
      </c>
      <c r="H39" s="168" t="s">
        <v>51</v>
      </c>
      <c r="I39" s="174" t="s">
        <v>51</v>
      </c>
      <c r="J39" s="180" t="s">
        <v>51</v>
      </c>
      <c r="K39" s="176" t="s">
        <v>51</v>
      </c>
      <c r="L39" s="178" t="s">
        <v>51</v>
      </c>
      <c r="M39" s="48" t="s">
        <v>48</v>
      </c>
      <c r="N39" s="67">
        <v>9000</v>
      </c>
      <c r="O39" s="50"/>
      <c r="P39" s="51">
        <f t="shared" si="1"/>
        <v>0</v>
      </c>
      <c r="Q39" s="52"/>
      <c r="R39" s="53">
        <f t="shared" si="2"/>
        <v>0</v>
      </c>
      <c r="S39" s="54"/>
      <c r="T39" s="53">
        <f t="shared" si="3"/>
        <v>0</v>
      </c>
      <c r="U39" s="172">
        <f t="shared" ref="U39" si="33">SUM(G39,L39,P39,P40,R39,R40,T39,T40)</f>
        <v>0</v>
      </c>
    </row>
    <row r="40" spans="1:21" s="55" customFormat="1" ht="20.100000000000001" customHeight="1">
      <c r="A40" s="155"/>
      <c r="B40" s="157"/>
      <c r="C40" s="159"/>
      <c r="D40" s="161"/>
      <c r="E40" s="163"/>
      <c r="F40" s="165"/>
      <c r="G40" s="167"/>
      <c r="H40" s="169"/>
      <c r="I40" s="175"/>
      <c r="J40" s="181"/>
      <c r="K40" s="177"/>
      <c r="L40" s="179"/>
      <c r="M40" s="56" t="s">
        <v>49</v>
      </c>
      <c r="N40" s="57">
        <v>42716</v>
      </c>
      <c r="O40" s="58"/>
      <c r="P40" s="59">
        <f t="shared" si="1"/>
        <v>0</v>
      </c>
      <c r="Q40" s="60"/>
      <c r="R40" s="59">
        <f t="shared" si="2"/>
        <v>0</v>
      </c>
      <c r="S40" s="61"/>
      <c r="T40" s="59">
        <f t="shared" si="3"/>
        <v>0</v>
      </c>
      <c r="U40" s="173"/>
    </row>
    <row r="41" spans="1:21" s="55" customFormat="1" ht="20.100000000000001" customHeight="1">
      <c r="A41" s="154">
        <v>18</v>
      </c>
      <c r="B41" s="156" t="s">
        <v>67</v>
      </c>
      <c r="C41" s="158">
        <v>157</v>
      </c>
      <c r="D41" s="160"/>
      <c r="E41" s="162">
        <v>100</v>
      </c>
      <c r="F41" s="164">
        <v>18</v>
      </c>
      <c r="G41" s="166">
        <f t="shared" ref="G41" si="34">(ROUNDDOWN(C41*D41*(185-E41)/100,2))*F41</f>
        <v>0</v>
      </c>
      <c r="H41" s="168" t="s">
        <v>51</v>
      </c>
      <c r="I41" s="174" t="s">
        <v>51</v>
      </c>
      <c r="J41" s="180" t="s">
        <v>51</v>
      </c>
      <c r="K41" s="176" t="s">
        <v>51</v>
      </c>
      <c r="L41" s="178" t="s">
        <v>51</v>
      </c>
      <c r="M41" s="48" t="s">
        <v>48</v>
      </c>
      <c r="N41" s="49">
        <v>68000</v>
      </c>
      <c r="O41" s="50"/>
      <c r="P41" s="51">
        <f t="shared" si="1"/>
        <v>0</v>
      </c>
      <c r="Q41" s="52"/>
      <c r="R41" s="53">
        <f t="shared" si="2"/>
        <v>0</v>
      </c>
      <c r="S41" s="54"/>
      <c r="T41" s="53">
        <f t="shared" si="3"/>
        <v>0</v>
      </c>
      <c r="U41" s="172">
        <f t="shared" ref="U41" si="35">SUM(G41,L41,P41,P42,R41,R42,T41,T42)</f>
        <v>0</v>
      </c>
    </row>
    <row r="42" spans="1:21" s="55" customFormat="1" ht="20.100000000000001" customHeight="1">
      <c r="A42" s="155"/>
      <c r="B42" s="182"/>
      <c r="C42" s="159"/>
      <c r="D42" s="161"/>
      <c r="E42" s="183"/>
      <c r="F42" s="165"/>
      <c r="G42" s="184"/>
      <c r="H42" s="185"/>
      <c r="I42" s="186"/>
      <c r="J42" s="187"/>
      <c r="K42" s="188"/>
      <c r="L42" s="189"/>
      <c r="M42" s="64" t="s">
        <v>49</v>
      </c>
      <c r="N42" s="66">
        <v>234078</v>
      </c>
      <c r="O42" s="58"/>
      <c r="P42" s="65">
        <f t="shared" si="1"/>
        <v>0</v>
      </c>
      <c r="Q42" s="60"/>
      <c r="R42" s="59">
        <f t="shared" si="2"/>
        <v>0</v>
      </c>
      <c r="S42" s="61"/>
      <c r="T42" s="59">
        <f t="shared" si="3"/>
        <v>0</v>
      </c>
      <c r="U42" s="173"/>
    </row>
    <row r="43" spans="1:21" s="55" customFormat="1" ht="20.100000000000001" customHeight="1">
      <c r="A43" s="154">
        <v>19</v>
      </c>
      <c r="B43" s="156" t="s">
        <v>68</v>
      </c>
      <c r="C43" s="158">
        <v>133</v>
      </c>
      <c r="D43" s="160"/>
      <c r="E43" s="162">
        <v>100</v>
      </c>
      <c r="F43" s="164">
        <v>18</v>
      </c>
      <c r="G43" s="166">
        <f t="shared" ref="G43" si="36">(ROUNDDOWN(C43*D43*(185-E43)/100,2))*F43</f>
        <v>0</v>
      </c>
      <c r="H43" s="168" t="s">
        <v>51</v>
      </c>
      <c r="I43" s="174" t="s">
        <v>51</v>
      </c>
      <c r="J43" s="180" t="s">
        <v>51</v>
      </c>
      <c r="K43" s="176" t="s">
        <v>51</v>
      </c>
      <c r="L43" s="178" t="s">
        <v>51</v>
      </c>
      <c r="M43" s="48" t="s">
        <v>48</v>
      </c>
      <c r="N43" s="67">
        <v>43000</v>
      </c>
      <c r="O43" s="50"/>
      <c r="P43" s="51">
        <f t="shared" si="1"/>
        <v>0</v>
      </c>
      <c r="Q43" s="52"/>
      <c r="R43" s="53">
        <f t="shared" si="2"/>
        <v>0</v>
      </c>
      <c r="S43" s="54"/>
      <c r="T43" s="53">
        <f t="shared" si="3"/>
        <v>0</v>
      </c>
      <c r="U43" s="172">
        <f t="shared" ref="U43" si="37">SUM(G43,L43,P43,P44,R43,R44,T43,T44)</f>
        <v>0</v>
      </c>
    </row>
    <row r="44" spans="1:21" s="55" customFormat="1" ht="20.100000000000001" customHeight="1">
      <c r="A44" s="155"/>
      <c r="B44" s="157"/>
      <c r="C44" s="159"/>
      <c r="D44" s="161"/>
      <c r="E44" s="163"/>
      <c r="F44" s="165"/>
      <c r="G44" s="167"/>
      <c r="H44" s="169"/>
      <c r="I44" s="175"/>
      <c r="J44" s="181"/>
      <c r="K44" s="177"/>
      <c r="L44" s="179"/>
      <c r="M44" s="56" t="s">
        <v>49</v>
      </c>
      <c r="N44" s="57">
        <v>206369</v>
      </c>
      <c r="O44" s="58"/>
      <c r="P44" s="59">
        <f t="shared" si="1"/>
        <v>0</v>
      </c>
      <c r="Q44" s="60"/>
      <c r="R44" s="59">
        <f t="shared" si="2"/>
        <v>0</v>
      </c>
      <c r="S44" s="61"/>
      <c r="T44" s="59">
        <f t="shared" si="3"/>
        <v>0</v>
      </c>
      <c r="U44" s="173"/>
    </row>
    <row r="45" spans="1:21" s="55" customFormat="1" ht="20.100000000000001" customHeight="1">
      <c r="A45" s="154">
        <v>20</v>
      </c>
      <c r="B45" s="156" t="s">
        <v>69</v>
      </c>
      <c r="C45" s="158">
        <v>130</v>
      </c>
      <c r="D45" s="160"/>
      <c r="E45" s="162">
        <v>100</v>
      </c>
      <c r="F45" s="164">
        <v>18</v>
      </c>
      <c r="G45" s="166">
        <f t="shared" ref="G45" si="38">(ROUNDDOWN(C45*D45*(185-E45)/100,2))*F45</f>
        <v>0</v>
      </c>
      <c r="H45" s="168" t="s">
        <v>51</v>
      </c>
      <c r="I45" s="174" t="s">
        <v>51</v>
      </c>
      <c r="J45" s="180" t="s">
        <v>51</v>
      </c>
      <c r="K45" s="176" t="s">
        <v>51</v>
      </c>
      <c r="L45" s="178" t="s">
        <v>51</v>
      </c>
      <c r="M45" s="48" t="s">
        <v>48</v>
      </c>
      <c r="N45" s="49">
        <v>71000</v>
      </c>
      <c r="O45" s="50"/>
      <c r="P45" s="51">
        <f t="shared" si="1"/>
        <v>0</v>
      </c>
      <c r="Q45" s="52"/>
      <c r="R45" s="53">
        <f t="shared" si="2"/>
        <v>0</v>
      </c>
      <c r="S45" s="54"/>
      <c r="T45" s="53">
        <f t="shared" si="3"/>
        <v>0</v>
      </c>
      <c r="U45" s="172">
        <f t="shared" ref="U45" si="39">SUM(G45,L45,P45,P46,R45,R46,T45,T46)</f>
        <v>0</v>
      </c>
    </row>
    <row r="46" spans="1:21" s="55" customFormat="1" ht="20.100000000000001" customHeight="1">
      <c r="A46" s="155"/>
      <c r="B46" s="157"/>
      <c r="C46" s="159"/>
      <c r="D46" s="161"/>
      <c r="E46" s="163"/>
      <c r="F46" s="165"/>
      <c r="G46" s="167"/>
      <c r="H46" s="169"/>
      <c r="I46" s="175"/>
      <c r="J46" s="181"/>
      <c r="K46" s="177"/>
      <c r="L46" s="179"/>
      <c r="M46" s="56" t="s">
        <v>49</v>
      </c>
      <c r="N46" s="57">
        <v>264347</v>
      </c>
      <c r="O46" s="58"/>
      <c r="P46" s="59">
        <f t="shared" si="1"/>
        <v>0</v>
      </c>
      <c r="Q46" s="60"/>
      <c r="R46" s="59">
        <f t="shared" si="2"/>
        <v>0</v>
      </c>
      <c r="S46" s="61"/>
      <c r="T46" s="59">
        <f t="shared" si="3"/>
        <v>0</v>
      </c>
      <c r="U46" s="173"/>
    </row>
    <row r="47" spans="1:21" s="55" customFormat="1" ht="20.100000000000001" customHeight="1">
      <c r="A47" s="154">
        <v>21</v>
      </c>
      <c r="B47" s="156" t="s">
        <v>70</v>
      </c>
      <c r="C47" s="158">
        <v>129</v>
      </c>
      <c r="D47" s="160"/>
      <c r="E47" s="162">
        <v>100</v>
      </c>
      <c r="F47" s="164">
        <v>18</v>
      </c>
      <c r="G47" s="166">
        <f t="shared" ref="G47" si="40">(ROUNDDOWN(C47*D47*(185-E47)/100,2))*F47</f>
        <v>0</v>
      </c>
      <c r="H47" s="168" t="s">
        <v>51</v>
      </c>
      <c r="I47" s="174" t="s">
        <v>51</v>
      </c>
      <c r="J47" s="180" t="s">
        <v>51</v>
      </c>
      <c r="K47" s="176" t="s">
        <v>51</v>
      </c>
      <c r="L47" s="178" t="s">
        <v>51</v>
      </c>
      <c r="M47" s="48" t="s">
        <v>48</v>
      </c>
      <c r="N47" s="49">
        <v>63000</v>
      </c>
      <c r="O47" s="50"/>
      <c r="P47" s="51">
        <f t="shared" si="1"/>
        <v>0</v>
      </c>
      <c r="Q47" s="52"/>
      <c r="R47" s="53">
        <f t="shared" si="2"/>
        <v>0</v>
      </c>
      <c r="S47" s="54"/>
      <c r="T47" s="53">
        <f t="shared" si="3"/>
        <v>0</v>
      </c>
      <c r="U47" s="172">
        <f t="shared" ref="U47" si="41">SUM(G47,L47,P47,P48,R47,R48,T47,T48)</f>
        <v>0</v>
      </c>
    </row>
    <row r="48" spans="1:21" s="55" customFormat="1" ht="20.100000000000001" customHeight="1">
      <c r="A48" s="155"/>
      <c r="B48" s="157"/>
      <c r="C48" s="159"/>
      <c r="D48" s="161"/>
      <c r="E48" s="163"/>
      <c r="F48" s="165"/>
      <c r="G48" s="167"/>
      <c r="H48" s="169"/>
      <c r="I48" s="175"/>
      <c r="J48" s="181"/>
      <c r="K48" s="177"/>
      <c r="L48" s="179"/>
      <c r="M48" s="56" t="s">
        <v>49</v>
      </c>
      <c r="N48" s="57">
        <v>233476</v>
      </c>
      <c r="O48" s="58"/>
      <c r="P48" s="59">
        <f t="shared" si="1"/>
        <v>0</v>
      </c>
      <c r="Q48" s="60"/>
      <c r="R48" s="59">
        <f t="shared" si="2"/>
        <v>0</v>
      </c>
      <c r="S48" s="61"/>
      <c r="T48" s="59">
        <f t="shared" si="3"/>
        <v>0</v>
      </c>
      <c r="U48" s="173"/>
    </row>
    <row r="49" spans="1:21" s="55" customFormat="1" ht="20.100000000000001" customHeight="1">
      <c r="A49" s="154">
        <v>22</v>
      </c>
      <c r="B49" s="156" t="s">
        <v>71</v>
      </c>
      <c r="C49" s="158">
        <v>107</v>
      </c>
      <c r="D49" s="160"/>
      <c r="E49" s="162">
        <v>100</v>
      </c>
      <c r="F49" s="164">
        <v>18</v>
      </c>
      <c r="G49" s="166">
        <f t="shared" ref="G49" si="42">(ROUNDDOWN(C49*D49*(185-E49)/100,2))*F49</f>
        <v>0</v>
      </c>
      <c r="H49" s="168" t="s">
        <v>51</v>
      </c>
      <c r="I49" s="174" t="s">
        <v>51</v>
      </c>
      <c r="J49" s="180" t="s">
        <v>51</v>
      </c>
      <c r="K49" s="176" t="s">
        <v>51</v>
      </c>
      <c r="L49" s="178" t="s">
        <v>51</v>
      </c>
      <c r="M49" s="48" t="s">
        <v>48</v>
      </c>
      <c r="N49" s="49">
        <v>43000</v>
      </c>
      <c r="O49" s="50"/>
      <c r="P49" s="51">
        <f t="shared" si="1"/>
        <v>0</v>
      </c>
      <c r="Q49" s="52"/>
      <c r="R49" s="53">
        <f t="shared" si="2"/>
        <v>0</v>
      </c>
      <c r="S49" s="54"/>
      <c r="T49" s="53">
        <f t="shared" si="3"/>
        <v>0</v>
      </c>
      <c r="U49" s="172">
        <f t="shared" ref="U49" si="43">SUM(G49,L49,P49,P50,R49,R50,T49,T50)</f>
        <v>0</v>
      </c>
    </row>
    <row r="50" spans="1:21" s="55" customFormat="1" ht="20.100000000000001" customHeight="1">
      <c r="A50" s="155"/>
      <c r="B50" s="182"/>
      <c r="C50" s="159"/>
      <c r="D50" s="161"/>
      <c r="E50" s="183"/>
      <c r="F50" s="165"/>
      <c r="G50" s="184"/>
      <c r="H50" s="185"/>
      <c r="I50" s="186"/>
      <c r="J50" s="187"/>
      <c r="K50" s="188"/>
      <c r="L50" s="189"/>
      <c r="M50" s="64" t="s">
        <v>49</v>
      </c>
      <c r="N50" s="66">
        <v>169512</v>
      </c>
      <c r="O50" s="58"/>
      <c r="P50" s="65">
        <f t="shared" si="1"/>
        <v>0</v>
      </c>
      <c r="Q50" s="60"/>
      <c r="R50" s="59">
        <f t="shared" si="2"/>
        <v>0</v>
      </c>
      <c r="S50" s="61"/>
      <c r="T50" s="59">
        <f t="shared" si="3"/>
        <v>0</v>
      </c>
      <c r="U50" s="173"/>
    </row>
    <row r="51" spans="1:21" s="55" customFormat="1" ht="19.5" customHeight="1">
      <c r="A51" s="154">
        <v>23</v>
      </c>
      <c r="B51" s="156" t="s">
        <v>72</v>
      </c>
      <c r="C51" s="158">
        <v>95</v>
      </c>
      <c r="D51" s="160"/>
      <c r="E51" s="162">
        <v>100</v>
      </c>
      <c r="F51" s="164">
        <v>18</v>
      </c>
      <c r="G51" s="166">
        <f t="shared" ref="G51" si="44">(ROUNDDOWN(C51*D51*(185-E51)/100,2))*F51</f>
        <v>0</v>
      </c>
      <c r="H51" s="168" t="s">
        <v>51</v>
      </c>
      <c r="I51" s="174" t="s">
        <v>51</v>
      </c>
      <c r="J51" s="180" t="s">
        <v>51</v>
      </c>
      <c r="K51" s="176" t="s">
        <v>51</v>
      </c>
      <c r="L51" s="178" t="s">
        <v>51</v>
      </c>
      <c r="M51" s="48" t="s">
        <v>48</v>
      </c>
      <c r="N51" s="67">
        <v>49000</v>
      </c>
      <c r="O51" s="50"/>
      <c r="P51" s="51">
        <f t="shared" si="1"/>
        <v>0</v>
      </c>
      <c r="Q51" s="52"/>
      <c r="R51" s="53">
        <f t="shared" si="2"/>
        <v>0</v>
      </c>
      <c r="S51" s="54"/>
      <c r="T51" s="53">
        <f t="shared" si="3"/>
        <v>0</v>
      </c>
      <c r="U51" s="172">
        <f t="shared" ref="U51" si="45">SUM(G51,L51,P51,P52,R51,R52,T51,T52)</f>
        <v>0</v>
      </c>
    </row>
    <row r="52" spans="1:21" s="55" customFormat="1" ht="20.100000000000001" customHeight="1">
      <c r="A52" s="155"/>
      <c r="B52" s="157"/>
      <c r="C52" s="159"/>
      <c r="D52" s="161"/>
      <c r="E52" s="163"/>
      <c r="F52" s="165"/>
      <c r="G52" s="167"/>
      <c r="H52" s="169"/>
      <c r="I52" s="175"/>
      <c r="J52" s="181"/>
      <c r="K52" s="177"/>
      <c r="L52" s="179"/>
      <c r="M52" s="56" t="s">
        <v>49</v>
      </c>
      <c r="N52" s="57">
        <v>162823</v>
      </c>
      <c r="O52" s="58"/>
      <c r="P52" s="59">
        <f t="shared" si="1"/>
        <v>0</v>
      </c>
      <c r="Q52" s="60"/>
      <c r="R52" s="59">
        <f t="shared" si="2"/>
        <v>0</v>
      </c>
      <c r="S52" s="61"/>
      <c r="T52" s="59">
        <f t="shared" si="3"/>
        <v>0</v>
      </c>
      <c r="U52" s="173"/>
    </row>
    <row r="53" spans="1:21" s="55" customFormat="1" ht="20.100000000000001" customHeight="1">
      <c r="A53" s="154">
        <v>24</v>
      </c>
      <c r="B53" s="156" t="s">
        <v>73</v>
      </c>
      <c r="C53" s="158">
        <v>111</v>
      </c>
      <c r="D53" s="160"/>
      <c r="E53" s="162">
        <v>100</v>
      </c>
      <c r="F53" s="164">
        <v>18</v>
      </c>
      <c r="G53" s="166">
        <f t="shared" ref="G53" si="46">(ROUNDDOWN(C53*D53*(185-E53)/100,2))*F53</f>
        <v>0</v>
      </c>
      <c r="H53" s="168" t="s">
        <v>51</v>
      </c>
      <c r="I53" s="174" t="s">
        <v>51</v>
      </c>
      <c r="J53" s="180" t="s">
        <v>51</v>
      </c>
      <c r="K53" s="176" t="s">
        <v>51</v>
      </c>
      <c r="L53" s="178" t="s">
        <v>51</v>
      </c>
      <c r="M53" s="48" t="s">
        <v>48</v>
      </c>
      <c r="N53" s="49">
        <v>57000</v>
      </c>
      <c r="O53" s="50"/>
      <c r="P53" s="51">
        <f t="shared" si="1"/>
        <v>0</v>
      </c>
      <c r="Q53" s="52"/>
      <c r="R53" s="53">
        <f t="shared" si="2"/>
        <v>0</v>
      </c>
      <c r="S53" s="54"/>
      <c r="T53" s="53">
        <f t="shared" si="3"/>
        <v>0</v>
      </c>
      <c r="U53" s="172">
        <f t="shared" ref="U53" si="47">SUM(G53,L53,P53,P54,R53,R54,T53,T54)</f>
        <v>0</v>
      </c>
    </row>
    <row r="54" spans="1:21" s="55" customFormat="1" ht="20.100000000000001" customHeight="1" thickBot="1">
      <c r="A54" s="213"/>
      <c r="B54" s="182"/>
      <c r="C54" s="215"/>
      <c r="D54" s="216"/>
      <c r="E54" s="183"/>
      <c r="F54" s="217"/>
      <c r="G54" s="184"/>
      <c r="H54" s="185"/>
      <c r="I54" s="186"/>
      <c r="J54" s="187"/>
      <c r="K54" s="188"/>
      <c r="L54" s="189"/>
      <c r="M54" s="64" t="s">
        <v>49</v>
      </c>
      <c r="N54" s="66">
        <v>202092</v>
      </c>
      <c r="O54" s="73"/>
      <c r="P54" s="65">
        <f t="shared" si="1"/>
        <v>0</v>
      </c>
      <c r="Q54" s="74"/>
      <c r="R54" s="65">
        <f>$N54*Q54</f>
        <v>0</v>
      </c>
      <c r="S54" s="75"/>
      <c r="T54" s="65">
        <f>$N54*S54</f>
        <v>0</v>
      </c>
      <c r="U54" s="214"/>
    </row>
    <row r="55" spans="1:21" s="55" customFormat="1" ht="20.100000000000001" customHeight="1">
      <c r="A55" s="203" t="s">
        <v>74</v>
      </c>
      <c r="B55" s="204"/>
      <c r="C55" s="190">
        <f>SUM(C7:C54)</f>
        <v>3362</v>
      </c>
      <c r="D55" s="176" t="s">
        <v>51</v>
      </c>
      <c r="E55" s="174" t="s">
        <v>51</v>
      </c>
      <c r="F55" s="176" t="s">
        <v>51</v>
      </c>
      <c r="G55" s="192">
        <f>SUM(G7:G54)</f>
        <v>0</v>
      </c>
      <c r="H55" s="168" t="s">
        <v>51</v>
      </c>
      <c r="I55" s="209">
        <f>SUM(I7:I54)</f>
        <v>550</v>
      </c>
      <c r="J55" s="180" t="s">
        <v>51</v>
      </c>
      <c r="K55" s="176" t="s">
        <v>51</v>
      </c>
      <c r="L55" s="197">
        <f>SUM(L7:L54)</f>
        <v>0</v>
      </c>
      <c r="M55" s="154" t="s">
        <v>75</v>
      </c>
      <c r="N55" s="199">
        <f>SUM(N7:N54)</f>
        <v>8339930</v>
      </c>
      <c r="O55" s="195" t="s">
        <v>75</v>
      </c>
      <c r="P55" s="201">
        <f>SUM(P7:P54)</f>
        <v>0</v>
      </c>
      <c r="Q55" s="195" t="s">
        <v>75</v>
      </c>
      <c r="R55" s="201">
        <f>SUM(R7:R54)</f>
        <v>0</v>
      </c>
      <c r="S55" s="195" t="s">
        <v>75</v>
      </c>
      <c r="T55" s="211">
        <f>SUM(T7:T54)</f>
        <v>0</v>
      </c>
      <c r="U55" s="207">
        <f>ROUNDDOWN(SUM(U7:U54),0)</f>
        <v>0</v>
      </c>
    </row>
    <row r="56" spans="1:21" s="55" customFormat="1" ht="20.100000000000001" customHeight="1" thickBot="1">
      <c r="A56" s="205"/>
      <c r="B56" s="206"/>
      <c r="C56" s="191"/>
      <c r="D56" s="177"/>
      <c r="E56" s="175"/>
      <c r="F56" s="177"/>
      <c r="G56" s="193"/>
      <c r="H56" s="169"/>
      <c r="I56" s="210"/>
      <c r="J56" s="181"/>
      <c r="K56" s="177"/>
      <c r="L56" s="198"/>
      <c r="M56" s="155"/>
      <c r="N56" s="200"/>
      <c r="O56" s="196"/>
      <c r="P56" s="202"/>
      <c r="Q56" s="196"/>
      <c r="R56" s="202"/>
      <c r="S56" s="196"/>
      <c r="T56" s="212"/>
      <c r="U56" s="208"/>
    </row>
    <row r="57" spans="1:21" s="68" customFormat="1" ht="24">
      <c r="H57" s="69"/>
    </row>
    <row r="58" spans="1:21" s="70" customFormat="1" ht="30" customHeight="1">
      <c r="A58" s="93" t="s">
        <v>140</v>
      </c>
      <c r="B58" s="93"/>
      <c r="C58" s="93"/>
      <c r="D58" s="93"/>
      <c r="E58" s="93"/>
      <c r="F58" s="93"/>
      <c r="G58" s="93"/>
      <c r="H58" s="93"/>
      <c r="I58" s="93"/>
      <c r="J58" s="93"/>
      <c r="K58" s="93"/>
      <c r="L58" s="93"/>
      <c r="M58" s="93"/>
      <c r="N58" s="93"/>
    </row>
    <row r="59" spans="1:21" s="70" customFormat="1" ht="30" customHeight="1">
      <c r="A59" s="194" t="s">
        <v>139</v>
      </c>
      <c r="B59" s="194"/>
      <c r="C59" s="194"/>
      <c r="D59" s="194"/>
      <c r="E59" s="194"/>
      <c r="F59" s="194"/>
      <c r="G59" s="194"/>
      <c r="H59" s="194"/>
      <c r="I59" s="194"/>
      <c r="J59" s="194"/>
      <c r="K59" s="194"/>
      <c r="L59" s="194"/>
      <c r="M59" s="194"/>
      <c r="N59" s="194"/>
    </row>
    <row r="60" spans="1:21" s="70" customFormat="1" ht="29.25" customHeight="1">
      <c r="A60" s="194" t="s">
        <v>141</v>
      </c>
      <c r="B60" s="194"/>
      <c r="C60" s="194"/>
      <c r="D60" s="194"/>
      <c r="E60" s="194"/>
      <c r="F60" s="194"/>
      <c r="G60" s="194"/>
      <c r="H60" s="194"/>
      <c r="I60" s="194"/>
      <c r="J60" s="194"/>
      <c r="K60" s="194"/>
      <c r="L60" s="194"/>
      <c r="M60" s="194"/>
      <c r="N60" s="194"/>
    </row>
    <row r="61" spans="1:21" s="70" customFormat="1" ht="30" customHeight="1">
      <c r="A61" s="71" t="s">
        <v>143</v>
      </c>
      <c r="B61" s="71"/>
      <c r="C61" s="71"/>
      <c r="D61" s="71"/>
      <c r="E61" s="71"/>
      <c r="F61" s="71"/>
      <c r="G61" s="71"/>
      <c r="H61" s="71"/>
      <c r="I61" s="72"/>
      <c r="J61" s="72"/>
      <c r="K61" s="72"/>
      <c r="L61" s="72"/>
      <c r="M61" s="72"/>
      <c r="N61" s="72"/>
    </row>
    <row r="62" spans="1:21" ht="30" customHeight="1">
      <c r="A62" s="68" t="s">
        <v>123</v>
      </c>
    </row>
    <row r="63" spans="1:21" s="70" customFormat="1" ht="30" customHeight="1">
      <c r="A63" s="71" t="s">
        <v>142</v>
      </c>
      <c r="B63" s="71"/>
      <c r="C63" s="71"/>
      <c r="D63" s="71"/>
      <c r="E63" s="71"/>
      <c r="F63" s="71"/>
      <c r="G63" s="71"/>
      <c r="H63" s="71"/>
      <c r="I63" s="72"/>
      <c r="J63" s="72"/>
      <c r="K63" s="72"/>
      <c r="L63" s="72"/>
      <c r="M63" s="72"/>
      <c r="N63" s="72"/>
    </row>
  </sheetData>
  <mergeCells count="350">
    <mergeCell ref="J47:J48"/>
    <mergeCell ref="K47:K48"/>
    <mergeCell ref="L47:L48"/>
    <mergeCell ref="U47:U48"/>
    <mergeCell ref="J43:J44"/>
    <mergeCell ref="U51:U52"/>
    <mergeCell ref="A53:A54"/>
    <mergeCell ref="B53:B54"/>
    <mergeCell ref="U53:U54"/>
    <mergeCell ref="G53:G54"/>
    <mergeCell ref="A51:A52"/>
    <mergeCell ref="B51:B52"/>
    <mergeCell ref="C51:C52"/>
    <mergeCell ref="D51:D52"/>
    <mergeCell ref="E51:E52"/>
    <mergeCell ref="F51:F52"/>
    <mergeCell ref="G51:G52"/>
    <mergeCell ref="J51:J52"/>
    <mergeCell ref="K51:K52"/>
    <mergeCell ref="L51:L52"/>
    <mergeCell ref="C53:C54"/>
    <mergeCell ref="D53:D54"/>
    <mergeCell ref="E53:E54"/>
    <mergeCell ref="F53:F54"/>
    <mergeCell ref="U55:U56"/>
    <mergeCell ref="H55:H56"/>
    <mergeCell ref="I55:I56"/>
    <mergeCell ref="J55:J56"/>
    <mergeCell ref="H53:H54"/>
    <mergeCell ref="I53:I54"/>
    <mergeCell ref="J53:J54"/>
    <mergeCell ref="K53:K54"/>
    <mergeCell ref="L53:L54"/>
    <mergeCell ref="R55:R56"/>
    <mergeCell ref="S55:S56"/>
    <mergeCell ref="T55:T56"/>
    <mergeCell ref="H51:H52"/>
    <mergeCell ref="I51:I52"/>
    <mergeCell ref="C55:C56"/>
    <mergeCell ref="D55:D56"/>
    <mergeCell ref="E55:E56"/>
    <mergeCell ref="F55:F56"/>
    <mergeCell ref="G55:G56"/>
    <mergeCell ref="A60:N60"/>
    <mergeCell ref="Q55:Q56"/>
    <mergeCell ref="K55:K56"/>
    <mergeCell ref="L55:L56"/>
    <mergeCell ref="M55:M56"/>
    <mergeCell ref="N55:N56"/>
    <mergeCell ref="O55:O56"/>
    <mergeCell ref="P55:P56"/>
    <mergeCell ref="A59:N59"/>
    <mergeCell ref="A55:B56"/>
    <mergeCell ref="A49:A50"/>
    <mergeCell ref="B49:B50"/>
    <mergeCell ref="C49:C50"/>
    <mergeCell ref="D49:D50"/>
    <mergeCell ref="E49:E50"/>
    <mergeCell ref="F49:F50"/>
    <mergeCell ref="U49:U50"/>
    <mergeCell ref="G49:G50"/>
    <mergeCell ref="H49:H50"/>
    <mergeCell ref="I49:I50"/>
    <mergeCell ref="J49:J50"/>
    <mergeCell ref="K49:K50"/>
    <mergeCell ref="L49:L50"/>
    <mergeCell ref="A47:A48"/>
    <mergeCell ref="B47:B48"/>
    <mergeCell ref="C47:C48"/>
    <mergeCell ref="D47:D48"/>
    <mergeCell ref="E47:E48"/>
    <mergeCell ref="F47:F48"/>
    <mergeCell ref="G47:G48"/>
    <mergeCell ref="H47:H48"/>
    <mergeCell ref="I47:I48"/>
    <mergeCell ref="K43:K44"/>
    <mergeCell ref="L43:L44"/>
    <mergeCell ref="U43:U44"/>
    <mergeCell ref="A45:A46"/>
    <mergeCell ref="B45:B46"/>
    <mergeCell ref="C45:C46"/>
    <mergeCell ref="D45:D46"/>
    <mergeCell ref="E45:E46"/>
    <mergeCell ref="F45:F46"/>
    <mergeCell ref="U45:U46"/>
    <mergeCell ref="G45:G46"/>
    <mergeCell ref="H45:H46"/>
    <mergeCell ref="I45:I46"/>
    <mergeCell ref="J45:J46"/>
    <mergeCell ref="K45:K46"/>
    <mergeCell ref="L45:L46"/>
    <mergeCell ref="A43:A44"/>
    <mergeCell ref="B43:B44"/>
    <mergeCell ref="C43:C44"/>
    <mergeCell ref="D43:D44"/>
    <mergeCell ref="E43:E44"/>
    <mergeCell ref="F43:F44"/>
    <mergeCell ref="G43:G44"/>
    <mergeCell ref="H43:H44"/>
    <mergeCell ref="I43:I44"/>
    <mergeCell ref="J39:J40"/>
    <mergeCell ref="K39:K40"/>
    <mergeCell ref="L39:L40"/>
    <mergeCell ref="U39:U40"/>
    <mergeCell ref="A41:A42"/>
    <mergeCell ref="B41:B42"/>
    <mergeCell ref="C41:C42"/>
    <mergeCell ref="D41:D42"/>
    <mergeCell ref="E41:E42"/>
    <mergeCell ref="F41:F42"/>
    <mergeCell ref="U41:U42"/>
    <mergeCell ref="G41:G42"/>
    <mergeCell ref="H41:H42"/>
    <mergeCell ref="I41:I42"/>
    <mergeCell ref="J41:J42"/>
    <mergeCell ref="K41:K42"/>
    <mergeCell ref="L41:L42"/>
    <mergeCell ref="A39:A40"/>
    <mergeCell ref="B39:B40"/>
    <mergeCell ref="C39:C40"/>
    <mergeCell ref="D39:D40"/>
    <mergeCell ref="E39:E40"/>
    <mergeCell ref="F39:F40"/>
    <mergeCell ref="G39:G40"/>
    <mergeCell ref="H39:H40"/>
    <mergeCell ref="I39:I40"/>
    <mergeCell ref="J35:J36"/>
    <mergeCell ref="K35:K36"/>
    <mergeCell ref="L35:L36"/>
    <mergeCell ref="I35:I36"/>
    <mergeCell ref="U35:U36"/>
    <mergeCell ref="A37:A38"/>
    <mergeCell ref="B37:B38"/>
    <mergeCell ref="C37:C38"/>
    <mergeCell ref="D37:D38"/>
    <mergeCell ref="E37:E38"/>
    <mergeCell ref="F37:F38"/>
    <mergeCell ref="U37:U38"/>
    <mergeCell ref="G37:G38"/>
    <mergeCell ref="H37:H38"/>
    <mergeCell ref="I37:I38"/>
    <mergeCell ref="J37:J38"/>
    <mergeCell ref="K37:K38"/>
    <mergeCell ref="L37:L38"/>
    <mergeCell ref="A35:A36"/>
    <mergeCell ref="B35:B36"/>
    <mergeCell ref="C35:C36"/>
    <mergeCell ref="D35:D36"/>
    <mergeCell ref="E35:E36"/>
    <mergeCell ref="F35:F36"/>
    <mergeCell ref="G35:G36"/>
    <mergeCell ref="H35:H36"/>
    <mergeCell ref="J31:J32"/>
    <mergeCell ref="K31:K32"/>
    <mergeCell ref="H31:H32"/>
    <mergeCell ref="I31:I32"/>
    <mergeCell ref="L31:L32"/>
    <mergeCell ref="U31:U32"/>
    <mergeCell ref="A33:A34"/>
    <mergeCell ref="B33:B34"/>
    <mergeCell ref="C33:C34"/>
    <mergeCell ref="D33:D34"/>
    <mergeCell ref="E33:E34"/>
    <mergeCell ref="F33:F34"/>
    <mergeCell ref="U33:U34"/>
    <mergeCell ref="G33:G34"/>
    <mergeCell ref="H33:H34"/>
    <mergeCell ref="I33:I34"/>
    <mergeCell ref="J33:J34"/>
    <mergeCell ref="K33:K34"/>
    <mergeCell ref="L33:L34"/>
    <mergeCell ref="A31:A32"/>
    <mergeCell ref="B31:B32"/>
    <mergeCell ref="C31:C32"/>
    <mergeCell ref="D31:D32"/>
    <mergeCell ref="E31:E32"/>
    <mergeCell ref="F31:F32"/>
    <mergeCell ref="G31:G32"/>
    <mergeCell ref="A27:A28"/>
    <mergeCell ref="B27:B28"/>
    <mergeCell ref="C27:C28"/>
    <mergeCell ref="D27:D28"/>
    <mergeCell ref="E27:E28"/>
    <mergeCell ref="F27:F28"/>
    <mergeCell ref="G27:G28"/>
    <mergeCell ref="H27:H28"/>
    <mergeCell ref="I27:I28"/>
    <mergeCell ref="A29:A30"/>
    <mergeCell ref="B29:B30"/>
    <mergeCell ref="C29:C30"/>
    <mergeCell ref="D29:D30"/>
    <mergeCell ref="E29:E30"/>
    <mergeCell ref="F29:F30"/>
    <mergeCell ref="U29:U30"/>
    <mergeCell ref="G29:G30"/>
    <mergeCell ref="H29:H30"/>
    <mergeCell ref="I29:I30"/>
    <mergeCell ref="J29:J30"/>
    <mergeCell ref="K29:K30"/>
    <mergeCell ref="L29:L30"/>
    <mergeCell ref="J23:J24"/>
    <mergeCell ref="G23:G24"/>
    <mergeCell ref="H23:H24"/>
    <mergeCell ref="I23:I24"/>
    <mergeCell ref="K23:K24"/>
    <mergeCell ref="J27:J28"/>
    <mergeCell ref="K27:K28"/>
    <mergeCell ref="L23:L24"/>
    <mergeCell ref="U23:U24"/>
    <mergeCell ref="L27:L28"/>
    <mergeCell ref="U27:U28"/>
    <mergeCell ref="A25:A26"/>
    <mergeCell ref="B25:B26"/>
    <mergeCell ref="C25:C26"/>
    <mergeCell ref="D25:D26"/>
    <mergeCell ref="E25:E26"/>
    <mergeCell ref="F25:F26"/>
    <mergeCell ref="U25:U26"/>
    <mergeCell ref="G25:G26"/>
    <mergeCell ref="H25:H26"/>
    <mergeCell ref="I25:I26"/>
    <mergeCell ref="J25:J26"/>
    <mergeCell ref="K25:K26"/>
    <mergeCell ref="L25:L26"/>
    <mergeCell ref="A23:A24"/>
    <mergeCell ref="B23:B24"/>
    <mergeCell ref="C23:C24"/>
    <mergeCell ref="D23:D24"/>
    <mergeCell ref="E23:E24"/>
    <mergeCell ref="F23:F24"/>
    <mergeCell ref="L19:L20"/>
    <mergeCell ref="U19:U20"/>
    <mergeCell ref="A21:A22"/>
    <mergeCell ref="B21:B22"/>
    <mergeCell ref="C21:C22"/>
    <mergeCell ref="D21:D22"/>
    <mergeCell ref="E21:E22"/>
    <mergeCell ref="F21:F22"/>
    <mergeCell ref="U21:U22"/>
    <mergeCell ref="G21:G22"/>
    <mergeCell ref="H21:H22"/>
    <mergeCell ref="I21:I22"/>
    <mergeCell ref="J21:J22"/>
    <mergeCell ref="K21:K22"/>
    <mergeCell ref="L21:L22"/>
    <mergeCell ref="A19:A20"/>
    <mergeCell ref="B19:B20"/>
    <mergeCell ref="C19:C20"/>
    <mergeCell ref="D19:D20"/>
    <mergeCell ref="E19:E20"/>
    <mergeCell ref="F19:F20"/>
    <mergeCell ref="G19:G20"/>
    <mergeCell ref="H19:H20"/>
    <mergeCell ref="I19:I20"/>
    <mergeCell ref="J15:J16"/>
    <mergeCell ref="K15:K16"/>
    <mergeCell ref="L15:L16"/>
    <mergeCell ref="J19:J20"/>
    <mergeCell ref="K19:K20"/>
    <mergeCell ref="U15:U16"/>
    <mergeCell ref="A17:A18"/>
    <mergeCell ref="B17:B18"/>
    <mergeCell ref="C17:C18"/>
    <mergeCell ref="D17:D18"/>
    <mergeCell ref="E17:E18"/>
    <mergeCell ref="F17:F18"/>
    <mergeCell ref="U17:U18"/>
    <mergeCell ref="G17:G18"/>
    <mergeCell ref="H17:H18"/>
    <mergeCell ref="I17:I18"/>
    <mergeCell ref="J17:J18"/>
    <mergeCell ref="K17:K18"/>
    <mergeCell ref="L17:L18"/>
    <mergeCell ref="A15:A16"/>
    <mergeCell ref="B15:B16"/>
    <mergeCell ref="C15:C16"/>
    <mergeCell ref="D15:D16"/>
    <mergeCell ref="E15:E16"/>
    <mergeCell ref="F15:F16"/>
    <mergeCell ref="G15:G16"/>
    <mergeCell ref="H15:H16"/>
    <mergeCell ref="I15:I16"/>
    <mergeCell ref="U11:U12"/>
    <mergeCell ref="A13:A14"/>
    <mergeCell ref="B13:B14"/>
    <mergeCell ref="C13:C14"/>
    <mergeCell ref="D13:D14"/>
    <mergeCell ref="E13:E14"/>
    <mergeCell ref="F13:F14"/>
    <mergeCell ref="U13:U14"/>
    <mergeCell ref="G13:G14"/>
    <mergeCell ref="H13:H14"/>
    <mergeCell ref="I13:I14"/>
    <mergeCell ref="J13:J14"/>
    <mergeCell ref="K13:K14"/>
    <mergeCell ref="L13:L14"/>
    <mergeCell ref="A9:A10"/>
    <mergeCell ref="B9:B10"/>
    <mergeCell ref="C9:C10"/>
    <mergeCell ref="D9:D10"/>
    <mergeCell ref="E9:E10"/>
    <mergeCell ref="U9:U10"/>
    <mergeCell ref="A11:A12"/>
    <mergeCell ref="B11:B12"/>
    <mergeCell ref="C11:C12"/>
    <mergeCell ref="D11:D12"/>
    <mergeCell ref="E11:E12"/>
    <mergeCell ref="F11:F12"/>
    <mergeCell ref="G11:G12"/>
    <mergeCell ref="H11:H12"/>
    <mergeCell ref="I11:I12"/>
    <mergeCell ref="F9:F10"/>
    <mergeCell ref="G9:G10"/>
    <mergeCell ref="H9:H10"/>
    <mergeCell ref="I9:I10"/>
    <mergeCell ref="K9:K10"/>
    <mergeCell ref="L9:L10"/>
    <mergeCell ref="J11:J12"/>
    <mergeCell ref="K11:K12"/>
    <mergeCell ref="L11:L12"/>
    <mergeCell ref="S1:U1"/>
    <mergeCell ref="A3:A6"/>
    <mergeCell ref="B3:B6"/>
    <mergeCell ref="C3:G3"/>
    <mergeCell ref="H3:L3"/>
    <mergeCell ref="M3:P3"/>
    <mergeCell ref="H6:I6"/>
    <mergeCell ref="M6:N6"/>
    <mergeCell ref="A7:A8"/>
    <mergeCell ref="B7:B8"/>
    <mergeCell ref="C7:C8"/>
    <mergeCell ref="D7:D8"/>
    <mergeCell ref="E7:E8"/>
    <mergeCell ref="F7:F8"/>
    <mergeCell ref="G7:G8"/>
    <mergeCell ref="H7:H8"/>
    <mergeCell ref="I7:I8"/>
    <mergeCell ref="J7:J8"/>
    <mergeCell ref="K7:K8"/>
    <mergeCell ref="L7:L8"/>
    <mergeCell ref="U7:U8"/>
    <mergeCell ref="Q3:R3"/>
    <mergeCell ref="S3:T3"/>
    <mergeCell ref="U3:U5"/>
    <mergeCell ref="C4:C5"/>
    <mergeCell ref="E4:E5"/>
    <mergeCell ref="F4:F5"/>
    <mergeCell ref="H4:I5"/>
    <mergeCell ref="K4:K5"/>
    <mergeCell ref="M4:N5"/>
  </mergeCells>
  <phoneticPr fontId="3"/>
  <conditionalFormatting sqref="U7:U54">
    <cfRule type="expression" dxfId="1" priority="4">
      <formula>$U7&gt;#REF!</formula>
    </cfRule>
  </conditionalFormatting>
  <conditionalFormatting sqref="U55:U56">
    <cfRule type="expression" dxfId="0" priority="3">
      <formula>$U55&gt;#REF!</formula>
    </cfRule>
  </conditionalFormatting>
  <dataValidations count="2">
    <dataValidation type="custom" allowBlank="1" showInputMessage="1" showErrorMessage="1" error="整数で入力して下さい。" prompt="整数" sqref="D55:F56 C7:C56 I7:I56 K7:K56 N7:N55 E7:F54">
      <formula1>LEN(REPLACE(C7,1,FIND(".",C7&amp;"."),""))&lt;1</formula1>
    </dataValidation>
    <dataValidation type="custom" allowBlank="1" showInputMessage="1" showErrorMessage="1" error="小数点以下第２位まで かつ ０以上で入力して下さい。" prompt="小数点以下_x000a_第２位まで_x000a_かつ０以上" sqref="S55 D7:D54 J7:J56 Q55 O7:O55">
      <formula1>AND(LEN(REPLACE(D7,1,FIND(".",D7&amp;"."),""))&lt;3,D7&gt;=0)</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様式10</vt:lpstr>
      <vt:lpstr>別添１　余剰電力売却内訳書</vt:lpstr>
      <vt:lpstr>別添２　電力購入内訳書</vt:lpstr>
      <vt:lpstr>様式10!Print_Area</vt:lpstr>
      <vt:lpstr>'別添２　電力購入内訳書'!Print_Titles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澤井　貴史</dc:creator>
  <cp:lastModifiedBy>東久留米市</cp:lastModifiedBy>
  <cp:lastPrinted>2023-05-05T02:40:38Z</cp:lastPrinted>
  <dcterms:modified xsi:type="dcterms:W3CDTF">2023-05-11T08:34:54Z</dcterms:modified>
</cp:coreProperties>
</file>